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edumailturku-my.sharepoint.com/personal/petri_niemi_edu_turku_fi/Documents/oppilaanohjaus.fi/"/>
    </mc:Choice>
  </mc:AlternateContent>
  <xr:revisionPtr revIDLastSave="0" documentId="8_{EB827E1A-0E6C-44C1-8436-FA26F1548325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Laskuri sivistystoimen johdolle" sheetId="3" r:id="rId1"/>
    <sheet name="Laskuri johdolle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" i="1" l="1"/>
  <c r="F10" i="1" s="1"/>
  <c r="E15" i="1"/>
  <c r="F15" i="1" s="1"/>
  <c r="G15" i="1" s="1"/>
  <c r="C9" i="3"/>
  <c r="B13" i="3" s="1"/>
  <c r="C10" i="3"/>
  <c r="C11" i="3"/>
  <c r="B12" i="3"/>
  <c r="B14" i="3" l="1"/>
  <c r="B15" i="3" s="1"/>
  <c r="B17" i="3"/>
  <c r="Q18" i="1"/>
  <c r="G10" i="1"/>
  <c r="C21" i="3" l="1"/>
  <c r="C20" i="3"/>
  <c r="C23" i="3" s="1"/>
  <c r="B24" i="3" s="1"/>
  <c r="C22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pmniemi</author>
  </authors>
  <commentList>
    <comment ref="B9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>pmniemi:</t>
        </r>
        <r>
          <rPr>
            <sz val="8"/>
            <color indexed="81"/>
            <rFont val="Tahoma"/>
            <family val="2"/>
          </rPr>
          <t xml:space="preserve">
Merkitse luku 7, jos itsenäisyyspäivää vietetään arkipäivänä </t>
        </r>
      </text>
    </comment>
    <comment ref="B10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>pmniemi:</t>
        </r>
        <r>
          <rPr>
            <sz val="8"/>
            <color indexed="81"/>
            <rFont val="Tahoma"/>
            <family val="2"/>
          </rPr>
          <t xml:space="preserve">
Merkitse luku 7, jos loppiaista vietetään arkipäivänä</t>
        </r>
      </text>
    </comment>
    <comment ref="B11" authorId="0" shapeId="0" xr:uid="{00000000-0006-0000-0000-000003000000}">
      <text>
        <r>
          <rPr>
            <b/>
            <sz val="10"/>
            <color indexed="81"/>
            <rFont val="Tahoma"/>
            <family val="2"/>
          </rPr>
          <t>pmniemi:</t>
        </r>
        <r>
          <rPr>
            <sz val="10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Merkitse luku 7, jos vappua vietetään arkipäivänä</t>
        </r>
      </text>
    </comment>
    <comment ref="B15" authorId="0" shapeId="0" xr:uid="{00000000-0006-0000-0000-000004000000}">
      <text>
        <r>
          <rPr>
            <b/>
            <sz val="8"/>
            <color indexed="81"/>
            <rFont val="Tahoma"/>
            <family val="2"/>
          </rPr>
          <t>pmniemi:</t>
        </r>
        <r>
          <rPr>
            <sz val="8"/>
            <color indexed="81"/>
            <rFont val="Tahoma"/>
            <family val="2"/>
          </rPr>
          <t xml:space="preserve">
Oppilaanohjaajn työviikon tuntien määrä vaihtelee lukuvuoden aikana oppilaiden ohjaustarpeen mukaan.</t>
        </r>
      </text>
    </comment>
    <comment ref="B17" authorId="0" shapeId="0" xr:uid="{00000000-0006-0000-0000-000005000000}">
      <text>
        <r>
          <rPr>
            <b/>
            <sz val="10"/>
            <color indexed="81"/>
            <rFont val="Tahoma"/>
            <family val="2"/>
          </rPr>
          <t>pmniemi:</t>
        </r>
        <r>
          <rPr>
            <sz val="10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Valtakunnallinen tavoite 1221 h/ 250 opp= 4,9 h ja 2011 Turussa varattu 3,6 h</t>
        </r>
      </text>
    </comment>
    <comment ref="A21" authorId="0" shapeId="0" xr:uid="{00000000-0006-0000-0000-000006000000}">
      <text>
        <r>
          <rPr>
            <b/>
            <sz val="10"/>
            <color indexed="81"/>
            <rFont val="Tahoma"/>
            <family val="2"/>
          </rPr>
          <t>pmniemi:</t>
        </r>
        <r>
          <rPr>
            <sz val="10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Oppimissuunnitelmat</t>
        </r>
        <r>
          <rPr>
            <sz val="10"/>
            <color indexed="81"/>
            <rFont val="Tahoma"/>
            <family val="2"/>
          </rPr>
          <t xml:space="preserve">
</t>
        </r>
      </text>
    </comment>
    <comment ref="C21" authorId="0" shapeId="0" xr:uid="{00000000-0006-0000-0000-000007000000}">
      <text>
        <r>
          <rPr>
            <b/>
            <sz val="10"/>
            <color indexed="81"/>
            <rFont val="Tahoma"/>
            <family val="2"/>
          </rPr>
          <t>pmniemi:</t>
        </r>
        <r>
          <rPr>
            <sz val="10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Henkilökohtaisen ohjauksen lisäresurssi (yleinen tuki * 2)</t>
        </r>
      </text>
    </comment>
    <comment ref="A22" authorId="0" shapeId="0" xr:uid="{00000000-0006-0000-0000-000008000000}">
      <text>
        <r>
          <rPr>
            <b/>
            <sz val="10"/>
            <color indexed="81"/>
            <rFont val="Tahoma"/>
            <family val="2"/>
          </rPr>
          <t>pmniemi:</t>
        </r>
        <r>
          <rPr>
            <sz val="10"/>
            <color indexed="81"/>
            <rFont val="Tahoma"/>
            <family val="2"/>
          </rPr>
          <t xml:space="preserve">
Hojksit</t>
        </r>
      </text>
    </comment>
    <comment ref="C22" authorId="0" shapeId="0" xr:uid="{00000000-0006-0000-0000-000009000000}">
      <text>
        <r>
          <rPr>
            <b/>
            <sz val="10"/>
            <color indexed="81"/>
            <rFont val="Tahoma"/>
            <family val="2"/>
          </rPr>
          <t>pmniemi:</t>
        </r>
        <r>
          <rPr>
            <sz val="10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Henkilökohtaisen ohjauksen lisäresurssi (yleinen tuki * 3)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pmniemi</author>
    <author>Niemi Petri</author>
  </authors>
  <commentList>
    <comment ref="B10" authorId="0" shapeId="0" xr:uid="{00000000-0006-0000-0100-000001000000}">
      <text>
        <r>
          <rPr>
            <sz val="8"/>
            <color indexed="81"/>
            <rFont val="Tahoma"/>
            <family val="2"/>
          </rPr>
          <t xml:space="preserve">pmniemi:
Merkitse ohjattavien kokonaismäärä. 
</t>
        </r>
      </text>
    </comment>
    <comment ref="C10" authorId="1" shapeId="0" xr:uid="{00000000-0006-0000-0100-000002000000}">
      <text>
        <r>
          <rPr>
            <b/>
            <sz val="9"/>
            <color indexed="81"/>
            <rFont val="Tahoma"/>
            <family val="2"/>
          </rPr>
          <t>Niemi Petri: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Määritä oppilasmäärä keskimäärin opoa kohden. 
OKM:n ohjauksen laatukriteerien (2012) mukaan opolla tulisi olla max. 250 oppilasta ohjattavana.  Ks. https://julkaisut.valtioneuvosto.fi/bitstream/handle/10024/75311/okm29.pdf?sequence=1pdf s. 45
Huom. Valtakunnallinen keskiarvo oli jo 2002 245 oppilasta opinto-ohjaaja kohden. Ks. Opinto-ohjauksen tila 2002 s. 21.
OAJ ja SOPO ry ovat asettaneet tavoitetilaksi 200 opp/opo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10" authorId="1" shapeId="0" xr:uid="{00000000-0006-0000-0100-000003000000}">
      <text>
        <r>
          <rPr>
            <b/>
            <sz val="9"/>
            <color indexed="81"/>
            <rFont val="Tahoma"/>
            <family val="2"/>
          </rPr>
          <t>Niemi Petri:</t>
        </r>
        <r>
          <rPr>
            <sz val="9"/>
            <color indexed="81"/>
            <rFont val="Tahoma"/>
            <family val="2"/>
          </rPr>
          <t xml:space="preserve">
Tehostetun oppilaanohjauksen toimeenpanoon varattu valtionosuus perustuu arvioon (HE 1773/2020 vp, 92), jonka mukaan 1/6 oppilaista tarvitsee tehostettua oppilaanohjausta. Lisäohjauksen tarpeen arvioidaan olevan keskimäärin 10 tuntia oppilasta kohden lukuvuosilla 8 ja 9. Tehostetussa henkilökohtaisessa oppilaanohjauksessa oppilaalle annetaan henkilökohtaista ja muuta oppilaanohjausta sekä laaditaan henkilökohtainen jatko-opintosuunnitelma (Perusopetuslaki 11 a §).
</t>
        </r>
      </text>
    </comment>
    <comment ref="B15" authorId="0" shapeId="0" xr:uid="{00000000-0006-0000-0100-000004000000}">
      <text>
        <r>
          <rPr>
            <sz val="8"/>
            <color indexed="81"/>
            <rFont val="Tahoma"/>
            <family val="2"/>
          </rPr>
          <t xml:space="preserve">pmniemi:
Merkitse ohjattavien kokonaismäärä. 
</t>
        </r>
      </text>
    </comment>
    <comment ref="C15" authorId="1" shapeId="0" xr:uid="{00000000-0006-0000-0100-000005000000}">
      <text>
        <r>
          <rPr>
            <b/>
            <sz val="9"/>
            <color indexed="81"/>
            <rFont val="Tahoma"/>
            <family val="2"/>
          </rPr>
          <t>Niemi Petri: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8"/>
            <color indexed="81"/>
            <rFont val="Tahoma"/>
            <family val="2"/>
          </rPr>
          <t>Määritä oppilasmäärä keskimäärin opoa kohden. 
OKM:n ohjauksen laatukriteerien (2010) mukaan opolla tulisi olla max. 250 oppilasta ohjattavana.  Ks. https://julkaisut.valtioneuvosto.fi/bitstream/handle/10024/75311/okm29.pdf?sequence=1pdf s. 45
Huom. Valtakunnallinen keskiarvo oli jo 2002 245 oppilasta opinto-ohjaaja kohden. Ks. Opinto-ohjauksen tila 2002 s. 21.
OAJ ja SOPO ry ovat asettaneet tavoitetilaksi 200 opp/opo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15" authorId="1" shapeId="0" xr:uid="{00000000-0006-0000-0100-000006000000}">
      <text>
        <r>
          <rPr>
            <b/>
            <sz val="9"/>
            <color indexed="81"/>
            <rFont val="Tahoma"/>
            <family val="2"/>
          </rPr>
          <t>Niemi Petri:</t>
        </r>
        <r>
          <rPr>
            <sz val="9"/>
            <color indexed="81"/>
            <rFont val="Tahoma"/>
            <family val="2"/>
          </rPr>
          <t xml:space="preserve">
Tehostetun oppilaanohjauksen toimeenpanoon varattu valtionosuus perustuu arvioon (HE 1773/2020 vp, 92), jonka mukaan 1/6 oppilaista tarvitsee tehostettua oppilaanohjausta. Lisäohjauksen tarpeen arvioidaan olevan keskimäärin 10 tuntia oppilasta kohden lukuvuosilla 8 ja 9. Tehostetussa henkilökohtaisessa oppilaanohjauksessa oppilaalle annetaan henkilökohtaista ja muuta oppilaanohjausta sekä laaditaan henkilökohtainen jatko-opintosuunnitelma (Perusopetuslaki 11 a §).
Tehostetun ja erityisen tuen oppilaiden lisäksi joukkoon voi kuulua muita oppilaita. Tuen tarpeen arviointi voidaan toimeenpanna moniammatillisesti ja siinä voidaan käyttää esim. seuraavia kriteereitä: sosiaalisten syyt, ulkoinen konflikti, vieraskielisyys, perhetausta, kiusaaminen, poissaolot, sosiaalinen toimintakyky, mukautumiskyky (kyky selviytyä vastoinkäymisestä), oppimisen ongelmat, vamma, sairaus, motivaatiopula,  ajattelun kehittymättömyys (syy - seuraus), epävarmuus, perfektionismi, tiedon hyödyntämisen ongelmat, epäjohdonmukaisuus, valinnan teon vaikeus tai oppilaan oma kokemus ohjauksen tarpeesta.</t>
        </r>
      </text>
    </comment>
  </commentList>
</comments>
</file>

<file path=xl/sharedStrings.xml><?xml version="1.0" encoding="utf-8"?>
<sst xmlns="http://schemas.openxmlformats.org/spreadsheetml/2006/main" count="35" uniqueCount="29">
  <si>
    <t>Oppilasmäärä</t>
  </si>
  <si>
    <t>Päätoimisia oppilaanohjaajia</t>
  </si>
  <si>
    <t>Yhteensä</t>
  </si>
  <si>
    <t>Erityinen tuki</t>
  </si>
  <si>
    <t>Tehostettu tuki</t>
  </si>
  <si>
    <t>Kokonaisoppilasmäärä</t>
  </si>
  <si>
    <t xml:space="preserve"> Työaika</t>
  </si>
  <si>
    <t>Vuotuinen työaika/250 oppilasta</t>
  </si>
  <si>
    <t>Laskennallisia työtunteja työviikossa</t>
  </si>
  <si>
    <t xml:space="preserve">Laskennallisia työtunteja työpäivässä </t>
  </si>
  <si>
    <t>Vuosityöpäivät (190 - arkipyhävähennys)</t>
  </si>
  <si>
    <t>Vuotuinen työaika</t>
  </si>
  <si>
    <t>Vappu -7</t>
  </si>
  <si>
    <t>Loppiainen -7</t>
  </si>
  <si>
    <t>Itsenäisyyspäivä - 7</t>
  </si>
  <si>
    <t>Arkipyhävähennys</t>
  </si>
  <si>
    <t>Työnantajan määräämä sidottu työaika</t>
  </si>
  <si>
    <t>Oppilaskohtaiset resurssit</t>
  </si>
  <si>
    <t>Laskuri opetustoimen johdolle</t>
  </si>
  <si>
    <t>Koonnut Petri Niemi 13.1.2011. Päivitetty 18.9.2020</t>
  </si>
  <si>
    <t>Oppilaita/opo</t>
  </si>
  <si>
    <t>Opinto-ohjaajia</t>
  </si>
  <si>
    <t>Sivistystoimessa</t>
  </si>
  <si>
    <t>Oppilaitoksessa</t>
  </si>
  <si>
    <t>8. ja 9. luokkalaiset oppilaat</t>
  </si>
  <si>
    <t xml:space="preserve">Laskennallisesti tehostetun oppilaanohjauksen tarpeessa olevat oppilaat </t>
  </si>
  <si>
    <t>Tarvittava vuosityöaika</t>
  </si>
  <si>
    <t>Koonnut Petri Niemi 14.1.2010. Päivitetty 11.5.2021</t>
  </si>
  <si>
    <t>Laskennallisesti tehostetun oppilaanohjauksen tarpeessa olevat oppilaat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</si>
</sst>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0"/>
      <name val="Arial"/>
    </font>
    <font>
      <sz val="8"/>
      <name val="Arial"/>
    </font>
    <font>
      <b/>
      <sz val="10"/>
      <name val="Arial"/>
      <family val="2"/>
    </font>
    <font>
      <sz val="8"/>
      <color indexed="81"/>
      <name val="Tahoma"/>
      <family val="2"/>
    </font>
    <font>
      <sz val="8"/>
      <name val="Arial"/>
      <family val="2"/>
    </font>
    <font>
      <b/>
      <sz val="12"/>
      <name val="Arial"/>
      <family val="2"/>
    </font>
    <font>
      <sz val="10"/>
      <color indexed="81"/>
      <name val="Tahoma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6"/>
      <name val="Arial"/>
      <family val="2"/>
    </font>
    <font>
      <b/>
      <sz val="10"/>
      <color indexed="10"/>
      <name val="Arial"/>
      <family val="2"/>
    </font>
    <font>
      <sz val="10"/>
      <color indexed="9"/>
      <name val="Arial"/>
      <family val="2"/>
    </font>
    <font>
      <sz val="22"/>
      <name val="Arial"/>
      <family val="2"/>
    </font>
    <font>
      <b/>
      <sz val="10"/>
      <color indexed="81"/>
      <name val="Tahoma"/>
      <family val="2"/>
    </font>
    <font>
      <b/>
      <sz val="8"/>
      <color indexed="81"/>
      <name val="Tahoma"/>
      <family val="2"/>
    </font>
    <font>
      <sz val="8"/>
      <color theme="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1" xfId="0" applyFont="1" applyBorder="1" applyAlignment="1" applyProtection="1">
      <alignment horizontal="center"/>
      <protection locked="0"/>
    </xf>
    <xf numFmtId="164" fontId="1" fillId="0" borderId="0" xfId="0" applyNumberFormat="1" applyFont="1" applyAlignment="1">
      <alignment horizontal="center"/>
    </xf>
    <xf numFmtId="0" fontId="4" fillId="0" borderId="2" xfId="0" applyFont="1" applyBorder="1"/>
    <xf numFmtId="0" fontId="4" fillId="0" borderId="3" xfId="0" applyFont="1" applyBorder="1"/>
    <xf numFmtId="0" fontId="4" fillId="0" borderId="3" xfId="0" applyFont="1" applyBorder="1" applyAlignment="1">
      <alignment horizontal="right"/>
    </xf>
    <xf numFmtId="0" fontId="5" fillId="0" borderId="0" xfId="0" applyFont="1"/>
    <xf numFmtId="0" fontId="0" fillId="0" borderId="3" xfId="0" applyBorder="1"/>
    <xf numFmtId="0" fontId="7" fillId="0" borderId="0" xfId="0" applyFont="1"/>
    <xf numFmtId="0" fontId="10" fillId="0" borderId="0" xfId="0" applyFont="1"/>
    <xf numFmtId="164" fontId="0" fillId="0" borderId="4" xfId="0" applyNumberFormat="1" applyBorder="1" applyAlignment="1">
      <alignment horizontal="center"/>
    </xf>
    <xf numFmtId="0" fontId="2" fillId="0" borderId="0" xfId="0" applyFont="1"/>
    <xf numFmtId="0" fontId="0" fillId="0" borderId="5" xfId="0" applyBorder="1"/>
    <xf numFmtId="164" fontId="0" fillId="0" borderId="0" xfId="0" applyNumberFormat="1" applyAlignment="1">
      <alignment horizontal="center"/>
    </xf>
    <xf numFmtId="0" fontId="0" fillId="0" borderId="0" xfId="0" applyProtection="1">
      <protection locked="0"/>
    </xf>
    <xf numFmtId="0" fontId="1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3" fillId="0" borderId="0" xfId="0" applyFont="1"/>
    <xf numFmtId="164" fontId="0" fillId="0" borderId="4" xfId="0" applyNumberFormat="1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11" fillId="2" borderId="7" xfId="0" applyFont="1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164" fontId="0" fillId="2" borderId="8" xfId="0" applyNumberFormat="1" applyFill="1" applyBorder="1" applyAlignment="1">
      <alignment horizontal="center"/>
    </xf>
    <xf numFmtId="164" fontId="0" fillId="2" borderId="9" xfId="0" applyNumberFormat="1" applyFill="1" applyBorder="1" applyAlignment="1">
      <alignment horizontal="center"/>
    </xf>
    <xf numFmtId="0" fontId="0" fillId="3" borderId="6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>
      <alignment horizontal="center"/>
    </xf>
    <xf numFmtId="1" fontId="4" fillId="0" borderId="6" xfId="0" applyNumberFormat="1" applyFont="1" applyBorder="1" applyAlignment="1" applyProtection="1">
      <alignment horizontal="center"/>
      <protection locked="0"/>
    </xf>
    <xf numFmtId="1" fontId="4" fillId="4" borderId="6" xfId="0" applyNumberFormat="1" applyFont="1" applyFill="1" applyBorder="1" applyAlignment="1">
      <alignment horizontal="center"/>
    </xf>
    <xf numFmtId="0" fontId="4" fillId="0" borderId="10" xfId="0" applyFont="1" applyBorder="1"/>
    <xf numFmtId="0" fontId="4" fillId="0" borderId="11" xfId="0" applyFont="1" applyBorder="1"/>
    <xf numFmtId="0" fontId="4" fillId="0" borderId="11" xfId="0" applyFont="1" applyBorder="1" applyAlignment="1">
      <alignment wrapText="1"/>
    </xf>
    <xf numFmtId="0" fontId="4" fillId="0" borderId="12" xfId="0" applyFont="1" applyBorder="1" applyAlignment="1">
      <alignment wrapText="1"/>
    </xf>
    <xf numFmtId="1" fontId="16" fillId="0" borderId="13" xfId="0" applyNumberFormat="1" applyFont="1" applyBorder="1" applyAlignment="1">
      <alignment horizontal="center"/>
    </xf>
    <xf numFmtId="0" fontId="4" fillId="0" borderId="11" xfId="0" applyFont="1" applyBorder="1" applyAlignment="1" applyProtection="1">
      <alignment wrapText="1"/>
      <protection locked="0"/>
    </xf>
    <xf numFmtId="164" fontId="4" fillId="4" borderId="14" xfId="0" applyNumberFormat="1" applyFont="1" applyFill="1" applyBorder="1" applyAlignment="1">
      <alignment horizontal="center"/>
    </xf>
    <xf numFmtId="1" fontId="4" fillId="0" borderId="15" xfId="0" applyNumberFormat="1" applyFont="1" applyBorder="1" applyAlignment="1" applyProtection="1">
      <alignment horizontal="center"/>
      <protection locked="0"/>
    </xf>
    <xf numFmtId="3" fontId="17" fillId="0" borderId="4" xfId="0" applyNumberFormat="1" applyFont="1" applyBorder="1" applyProtection="1">
      <protection locked="0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0</xdr:col>
      <xdr:colOff>923925</xdr:colOff>
      <xdr:row>3</xdr:row>
      <xdr:rowOff>9525</xdr:rowOff>
    </xdr:to>
    <xdr:pic>
      <xdr:nvPicPr>
        <xdr:cNvPr id="4120" name="Picture 13" descr="opo_logo pieni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57200"/>
          <a:ext cx="923925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3</xdr:col>
      <xdr:colOff>257175</xdr:colOff>
      <xdr:row>5</xdr:row>
      <xdr:rowOff>0</xdr:rowOff>
    </xdr:to>
    <xdr:pic>
      <xdr:nvPicPr>
        <xdr:cNvPr id="1158" name="Picture 1" descr="logo_fi">
          <a:extLst>
            <a:ext uri="{FF2B5EF4-FFF2-40B4-BE49-F238E27FC236}">
              <a16:creationId xmlns:a16="http://schemas.microsoft.com/office/drawing/2014/main" id="{00000000-0008-0000-0100-00008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0"/>
          <a:ext cx="20955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9525</xdr:colOff>
      <xdr:row>0</xdr:row>
      <xdr:rowOff>28575</xdr:rowOff>
    </xdr:from>
    <xdr:to>
      <xdr:col>9</xdr:col>
      <xdr:colOff>257175</xdr:colOff>
      <xdr:row>5</xdr:row>
      <xdr:rowOff>28575</xdr:rowOff>
    </xdr:to>
    <xdr:pic>
      <xdr:nvPicPr>
        <xdr:cNvPr id="1159" name="Picture 2" descr="logo_se">
          <a:extLst>
            <a:ext uri="{FF2B5EF4-FFF2-40B4-BE49-F238E27FC236}">
              <a16:creationId xmlns:a16="http://schemas.microsoft.com/office/drawing/2014/main" id="{00000000-0008-0000-0100-00008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0" y="28575"/>
          <a:ext cx="30480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"/>
  <sheetViews>
    <sheetView workbookViewId="0">
      <selection activeCell="M12" sqref="M12"/>
    </sheetView>
  </sheetViews>
  <sheetFormatPr defaultRowHeight="12.75" x14ac:dyDescent="0.2"/>
  <cols>
    <col min="1" max="1" width="33.42578125" customWidth="1"/>
    <col min="2" max="2" width="15.5703125" customWidth="1"/>
  </cols>
  <sheetData>
    <row r="1" spans="1:3" ht="20.25" x14ac:dyDescent="0.3">
      <c r="A1" s="12" t="s">
        <v>18</v>
      </c>
    </row>
    <row r="2" spans="1:3" ht="15.75" x14ac:dyDescent="0.25">
      <c r="A2" s="9" t="s">
        <v>17</v>
      </c>
    </row>
    <row r="3" spans="1:3" ht="27" x14ac:dyDescent="0.35">
      <c r="A3" s="20"/>
    </row>
    <row r="4" spans="1:3" x14ac:dyDescent="0.2">
      <c r="A4" s="2" t="s">
        <v>19</v>
      </c>
    </row>
    <row r="6" spans="1:3" ht="15.75" x14ac:dyDescent="0.25">
      <c r="A6" s="9" t="s">
        <v>16</v>
      </c>
      <c r="B6" s="14"/>
      <c r="C6" s="14"/>
    </row>
    <row r="7" spans="1:3" x14ac:dyDescent="0.2">
      <c r="A7" s="2"/>
      <c r="B7" s="19">
        <v>1221</v>
      </c>
      <c r="C7" s="14"/>
    </row>
    <row r="8" spans="1:3" x14ac:dyDescent="0.2">
      <c r="A8" s="14" t="s">
        <v>15</v>
      </c>
      <c r="C8" s="14"/>
    </row>
    <row r="9" spans="1:3" x14ac:dyDescent="0.2">
      <c r="A9" s="3" t="s">
        <v>14</v>
      </c>
      <c r="B9" s="22"/>
      <c r="C9" s="18" t="b">
        <f>IF(B9=7,0+1)</f>
        <v>0</v>
      </c>
    </row>
    <row r="10" spans="1:3" x14ac:dyDescent="0.2">
      <c r="A10" s="3" t="s">
        <v>13</v>
      </c>
      <c r="B10" s="22"/>
      <c r="C10" s="18" t="b">
        <f>IF(B10=7,0+1)</f>
        <v>0</v>
      </c>
    </row>
    <row r="11" spans="1:3" ht="13.5" thickBot="1" x14ac:dyDescent="0.25">
      <c r="A11" s="3" t="s">
        <v>12</v>
      </c>
      <c r="B11" s="23"/>
      <c r="C11" s="18" t="b">
        <f>IF(B11=7,0+1)</f>
        <v>0</v>
      </c>
    </row>
    <row r="12" spans="1:3" x14ac:dyDescent="0.2">
      <c r="A12" s="14" t="s">
        <v>11</v>
      </c>
      <c r="B12" s="24">
        <f>1221-B9-B10-B11</f>
        <v>1221</v>
      </c>
      <c r="C12" s="17"/>
    </row>
    <row r="13" spans="1:3" x14ac:dyDescent="0.2">
      <c r="A13" s="3" t="s">
        <v>10</v>
      </c>
      <c r="B13" s="25">
        <f>190-C9-C10-C11</f>
        <v>190</v>
      </c>
    </row>
    <row r="14" spans="1:3" x14ac:dyDescent="0.2">
      <c r="A14" s="3" t="s">
        <v>9</v>
      </c>
      <c r="B14" s="26">
        <f>B12/B13</f>
        <v>6.4263157894736844</v>
      </c>
    </row>
    <row r="15" spans="1:3" ht="13.5" thickBot="1" x14ac:dyDescent="0.25">
      <c r="A15" s="3" t="s">
        <v>8</v>
      </c>
      <c r="B15" s="27">
        <f>B14*5</f>
        <v>32.131578947368425</v>
      </c>
    </row>
    <row r="16" spans="1:3" ht="13.5" thickBot="1" x14ac:dyDescent="0.25">
      <c r="B16" s="16"/>
    </row>
    <row r="17" spans="1:3" ht="13.5" thickBot="1" x14ac:dyDescent="0.25">
      <c r="A17" s="14" t="s">
        <v>7</v>
      </c>
      <c r="B17" s="21">
        <f>B12/250</f>
        <v>4.8840000000000003</v>
      </c>
    </row>
    <row r="18" spans="1:3" x14ac:dyDescent="0.2">
      <c r="A18" s="14"/>
      <c r="B18" s="1"/>
    </row>
    <row r="19" spans="1:3" x14ac:dyDescent="0.2">
      <c r="B19" s="11" t="s">
        <v>0</v>
      </c>
      <c r="C19" t="s">
        <v>6</v>
      </c>
    </row>
    <row r="20" spans="1:3" x14ac:dyDescent="0.2">
      <c r="A20" s="14" t="s">
        <v>5</v>
      </c>
      <c r="B20" s="28"/>
      <c r="C20" s="29">
        <f>B20*B17</f>
        <v>0</v>
      </c>
    </row>
    <row r="21" spans="1:3" x14ac:dyDescent="0.2">
      <c r="A21" s="14" t="s">
        <v>4</v>
      </c>
      <c r="B21" s="28"/>
      <c r="C21" s="29">
        <f>(B21*0.3)*B17</f>
        <v>0</v>
      </c>
    </row>
    <row r="22" spans="1:3" x14ac:dyDescent="0.2">
      <c r="A22" s="14" t="s">
        <v>3</v>
      </c>
      <c r="B22" s="28"/>
      <c r="C22" s="29">
        <f>(B22*0.6)*B17</f>
        <v>0</v>
      </c>
    </row>
    <row r="23" spans="1:3" ht="13.5" thickBot="1" x14ac:dyDescent="0.25">
      <c r="B23" s="15" t="s">
        <v>2</v>
      </c>
      <c r="C23" s="29">
        <f>SUM(C20:C22)</f>
        <v>0</v>
      </c>
    </row>
    <row r="24" spans="1:3" ht="13.5" thickBot="1" x14ac:dyDescent="0.25">
      <c r="A24" s="14" t="s">
        <v>1</v>
      </c>
      <c r="B24" s="13">
        <f>C23/B12</f>
        <v>0</v>
      </c>
    </row>
  </sheetData>
  <pageMargins left="0.7" right="0.7" top="0.75" bottom="0.75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6:Q18"/>
  <sheetViews>
    <sheetView tabSelected="1" workbookViewId="0">
      <selection activeCell="B10" sqref="B10"/>
    </sheetView>
  </sheetViews>
  <sheetFormatPr defaultRowHeight="12.75" x14ac:dyDescent="0.2"/>
  <cols>
    <col min="1" max="1" width="1.28515625" customWidth="1"/>
    <col min="2" max="2" width="12.42578125" customWidth="1"/>
    <col min="3" max="4" width="15.140625" customWidth="1"/>
    <col min="5" max="5" width="20.140625" customWidth="1"/>
    <col min="6" max="6" width="10.42578125" customWidth="1"/>
    <col min="7" max="7" width="13.28515625" customWidth="1"/>
  </cols>
  <sheetData>
    <row r="6" spans="2:8" x14ac:dyDescent="0.2">
      <c r="B6" s="11" t="s">
        <v>27</v>
      </c>
    </row>
    <row r="8" spans="2:8" ht="13.5" thickBot="1" x14ac:dyDescent="0.25">
      <c r="B8" s="14" t="s">
        <v>22</v>
      </c>
    </row>
    <row r="9" spans="2:8" s="2" customFormat="1" ht="33" customHeight="1" x14ac:dyDescent="0.2">
      <c r="B9" s="32" t="s">
        <v>0</v>
      </c>
      <c r="C9" s="33" t="s">
        <v>20</v>
      </c>
      <c r="D9" s="37" t="s">
        <v>24</v>
      </c>
      <c r="E9" s="34" t="s">
        <v>25</v>
      </c>
      <c r="F9" s="34" t="s">
        <v>26</v>
      </c>
      <c r="G9" s="35" t="s">
        <v>21</v>
      </c>
    </row>
    <row r="10" spans="2:8" s="2" customFormat="1" ht="11.25" x14ac:dyDescent="0.2">
      <c r="B10" s="4"/>
      <c r="C10" s="30"/>
      <c r="D10" s="30"/>
      <c r="E10" s="31">
        <f>D10/6</f>
        <v>0</v>
      </c>
      <c r="F10" s="31" t="e">
        <f>(B10/C10*1221) + (E10*10)</f>
        <v>#DIV/0!</v>
      </c>
      <c r="G10" s="38" t="e">
        <f>F10/1221</f>
        <v>#DIV/0!</v>
      </c>
    </row>
    <row r="11" spans="2:8" ht="13.5" thickBot="1" x14ac:dyDescent="0.25">
      <c r="B11" s="6"/>
      <c r="C11" s="7"/>
      <c r="D11" s="7"/>
      <c r="E11" s="10"/>
      <c r="F11" s="8"/>
      <c r="G11" s="36"/>
      <c r="H11" s="2"/>
    </row>
    <row r="12" spans="2:8" x14ac:dyDescent="0.2">
      <c r="B12" s="2"/>
      <c r="C12" s="2"/>
      <c r="D12" s="2"/>
      <c r="E12" s="3"/>
      <c r="F12" s="5"/>
      <c r="G12" s="2"/>
      <c r="H12" s="2"/>
    </row>
    <row r="13" spans="2:8" ht="13.5" thickBot="1" x14ac:dyDescent="0.25">
      <c r="B13" s="14" t="s">
        <v>23</v>
      </c>
    </row>
    <row r="14" spans="2:8" ht="37.5" customHeight="1" thickBot="1" x14ac:dyDescent="0.25">
      <c r="B14" s="32" t="s">
        <v>0</v>
      </c>
      <c r="C14" s="33" t="s">
        <v>20</v>
      </c>
      <c r="D14" s="37" t="s">
        <v>24</v>
      </c>
      <c r="E14" s="34" t="s">
        <v>28</v>
      </c>
      <c r="F14" s="34" t="s">
        <v>26</v>
      </c>
      <c r="G14" s="35" t="s">
        <v>21</v>
      </c>
    </row>
    <row r="15" spans="2:8" ht="13.5" customHeight="1" thickBot="1" x14ac:dyDescent="0.3">
      <c r="B15" s="40"/>
      <c r="C15" s="39"/>
      <c r="D15" s="30"/>
      <c r="E15" s="31">
        <f>D15/6</f>
        <v>0</v>
      </c>
      <c r="F15" s="31" t="e">
        <f>(B15/C15*1221) + (E15*10)</f>
        <v>#DIV/0!</v>
      </c>
      <c r="G15" s="38" t="e">
        <f>F15/1221</f>
        <v>#DIV/0!</v>
      </c>
    </row>
    <row r="16" spans="2:8" ht="13.5" thickBot="1" x14ac:dyDescent="0.25">
      <c r="B16" s="6"/>
      <c r="C16" s="7"/>
      <c r="D16" s="7"/>
      <c r="E16" s="10"/>
      <c r="F16" s="8"/>
      <c r="G16" s="36"/>
    </row>
    <row r="18" spans="17:17" x14ac:dyDescent="0.2">
      <c r="Q18" t="e">
        <f>(B10/C10*1221) + (E10*10)</f>
        <v>#DIV/0!</v>
      </c>
    </row>
  </sheetData>
  <sheetProtection sheet="1" selectLockedCells="1"/>
  <phoneticPr fontId="1" type="noConversion"/>
  <pageMargins left="0.75" right="0.75" top="1" bottom="1" header="0.4921259845" footer="0.4921259845"/>
  <pageSetup paperSize="9" orientation="portrait" horizontalDpi="200" verticalDpi="200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Laskuri sivistystoimen johdolle</vt:lpstr>
      <vt:lpstr>Laskuri johdolle</vt:lpstr>
    </vt:vector>
  </TitlesOfParts>
  <Company>Tietojärjestelmäpalvelut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pmniemi</dc:creator>
  <cp:lastModifiedBy>Petri Niemi</cp:lastModifiedBy>
  <dcterms:created xsi:type="dcterms:W3CDTF">2010-01-11T05:40:15Z</dcterms:created>
  <dcterms:modified xsi:type="dcterms:W3CDTF">2025-05-30T09:35:47Z</dcterms:modified>
</cp:coreProperties>
</file>