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6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7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8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9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shuttun\Downloads\"/>
    </mc:Choice>
  </mc:AlternateContent>
  <xr:revisionPtr revIDLastSave="0" documentId="13_ncr:1_{1AB7DF2A-9E8D-4ED3-8B0C-E6A877FCB0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ve!-tulokset" sheetId="1" r:id="rId1"/>
    <sheet name="Oppilaiden diagrammit" sheetId="2" r:id="rId2"/>
    <sheet name="Lajidiagrammit" sheetId="3" r:id="rId3"/>
  </sheets>
  <definedNames>
    <definedName name="Pisteet1_2">'Move!-tulokset'!$P$7:$S$46</definedName>
    <definedName name="Pistekentät">'Move!-tulokset'!$G$7:$G$46,'Move!-tulokset'!$I$7:$I$46,'Move!-tulokset'!$K$7:$K$46,'Move!-tulokset'!$M$8:$M$46,'Move!-tulokset'!$O$7:$O$46</definedName>
    <definedName name="SarjaFHJLN" localSheetId="1">'Move!-tulokset'!$V$7:$X$7</definedName>
    <definedName name="SarjaOR" localSheetId="1">'Move!-tulokset'!$Z$7:$AA$7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" i="1" l="1"/>
  <c r="O45" i="1"/>
  <c r="O44" i="1"/>
  <c r="O43" i="1"/>
  <c r="O42" i="1"/>
  <c r="O41" i="1"/>
  <c r="O40" i="1"/>
  <c r="O39" i="1"/>
  <c r="O38" i="1"/>
  <c r="O37" i="1"/>
  <c r="O36" i="1"/>
  <c r="M46" i="1"/>
  <c r="M45" i="1"/>
  <c r="M44" i="1"/>
  <c r="M43" i="1"/>
  <c r="M42" i="1"/>
  <c r="M41" i="1"/>
  <c r="M40" i="1"/>
  <c r="M39" i="1"/>
  <c r="M38" i="1"/>
  <c r="M37" i="1"/>
  <c r="M36" i="1"/>
  <c r="K46" i="1"/>
  <c r="K45" i="1"/>
  <c r="K44" i="1"/>
  <c r="K43" i="1"/>
  <c r="K42" i="1"/>
  <c r="K41" i="1"/>
  <c r="K40" i="1"/>
  <c r="K39" i="1"/>
  <c r="K38" i="1"/>
  <c r="K37" i="1"/>
  <c r="K36" i="1"/>
  <c r="I46" i="1"/>
  <c r="I45" i="1"/>
  <c r="I44" i="1"/>
  <c r="I43" i="1"/>
  <c r="I42" i="1"/>
  <c r="I41" i="1"/>
  <c r="I40" i="1"/>
  <c r="I39" i="1"/>
  <c r="I38" i="1"/>
  <c r="I37" i="1"/>
  <c r="I36" i="1"/>
  <c r="G46" i="1"/>
  <c r="G45" i="1"/>
  <c r="G44" i="1"/>
  <c r="G43" i="1"/>
  <c r="G42" i="1"/>
  <c r="G41" i="1"/>
  <c r="G40" i="1"/>
  <c r="G39" i="1"/>
  <c r="G38" i="1"/>
  <c r="G37" i="1"/>
  <c r="G3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9" i="1"/>
  <c r="A8" i="1"/>
  <c r="O7" i="1"/>
  <c r="M7" i="1"/>
  <c r="K7" i="1"/>
  <c r="I7" i="1"/>
  <c r="G14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6" i="1"/>
  <c r="T41" i="1" l="1"/>
  <c r="W36" i="1"/>
  <c r="X46" i="1"/>
  <c r="W44" i="1"/>
  <c r="T45" i="1"/>
  <c r="V44" i="1"/>
  <c r="X43" i="1"/>
  <c r="T42" i="1"/>
  <c r="X41" i="1"/>
  <c r="T37" i="1"/>
  <c r="X36" i="1"/>
  <c r="T46" i="1"/>
  <c r="V46" i="1"/>
  <c r="X45" i="1"/>
  <c r="V45" i="1"/>
  <c r="T43" i="1"/>
  <c r="V42" i="1"/>
  <c r="W46" i="1"/>
  <c r="W45" i="1"/>
  <c r="M51" i="1"/>
  <c r="X44" i="1"/>
  <c r="T44" i="1"/>
  <c r="V43" i="1"/>
  <c r="M50" i="1"/>
  <c r="W43" i="1"/>
  <c r="W42" i="1"/>
  <c r="X42" i="1"/>
  <c r="M49" i="1"/>
  <c r="V41" i="1"/>
  <c r="W41" i="1"/>
  <c r="X40" i="1"/>
  <c r="T39" i="1"/>
  <c r="W38" i="1"/>
  <c r="X37" i="1"/>
  <c r="K51" i="1"/>
  <c r="V36" i="1"/>
  <c r="O49" i="1"/>
  <c r="T36" i="1"/>
  <c r="O51" i="1"/>
  <c r="O50" i="1"/>
  <c r="T40" i="1"/>
  <c r="V40" i="1"/>
  <c r="W40" i="1"/>
  <c r="V39" i="1"/>
  <c r="X39" i="1"/>
  <c r="W39" i="1"/>
  <c r="X38" i="1"/>
  <c r="T38" i="1"/>
  <c r="G49" i="1"/>
  <c r="V38" i="1"/>
  <c r="V37" i="1"/>
  <c r="W37" i="1"/>
  <c r="X6" i="1"/>
  <c r="W31" i="1"/>
  <c r="X23" i="1"/>
  <c r="W15" i="1"/>
  <c r="X19" i="1"/>
  <c r="X9" i="1"/>
  <c r="X10" i="1"/>
  <c r="X33" i="1"/>
  <c r="X28" i="1"/>
  <c r="V25" i="1"/>
  <c r="W35" i="1"/>
  <c r="X20" i="1"/>
  <c r="W12" i="1"/>
  <c r="V27" i="1"/>
  <c r="W18" i="1"/>
  <c r="W11" i="1"/>
  <c r="W14" i="1"/>
  <c r="W13" i="1"/>
  <c r="X22" i="1"/>
  <c r="X17" i="1"/>
  <c r="W16" i="1"/>
  <c r="X24" i="1"/>
  <c r="V32" i="1"/>
  <c r="V10" i="1"/>
  <c r="W21" i="1"/>
  <c r="X15" i="1"/>
  <c r="V23" i="1"/>
  <c r="X12" i="1"/>
  <c r="X26" i="1"/>
  <c r="X34" i="1"/>
  <c r="W28" i="1"/>
  <c r="X16" i="1"/>
  <c r="X11" i="1"/>
  <c r="V19" i="1"/>
  <c r="X27" i="1"/>
  <c r="X35" i="1"/>
  <c r="W32" i="1"/>
  <c r="V28" i="1"/>
  <c r="W22" i="1"/>
  <c r="X30" i="1"/>
  <c r="W24" i="1"/>
  <c r="X32" i="1"/>
  <c r="W10" i="1"/>
  <c r="W17" i="1"/>
  <c r="V20" i="1"/>
  <c r="W23" i="1"/>
  <c r="V26" i="1"/>
  <c r="V33" i="1"/>
  <c r="V35" i="1"/>
  <c r="V17" i="1"/>
  <c r="X25" i="1"/>
  <c r="V11" i="1"/>
  <c r="V15" i="1"/>
  <c r="W20" i="1"/>
  <c r="W26" i="1"/>
  <c r="V30" i="1"/>
  <c r="W33" i="1"/>
  <c r="X13" i="1"/>
  <c r="X21" i="1"/>
  <c r="X29" i="1"/>
  <c r="X14" i="1"/>
  <c r="W19" i="1"/>
  <c r="W25" i="1"/>
  <c r="V18" i="1"/>
  <c r="V24" i="1"/>
  <c r="W30" i="1"/>
  <c r="V34" i="1"/>
  <c r="V31" i="1"/>
  <c r="V12" i="1"/>
  <c r="V16" i="1"/>
  <c r="X18" i="1"/>
  <c r="V22" i="1"/>
  <c r="W27" i="1"/>
  <c r="W34" i="1"/>
  <c r="W9" i="1"/>
  <c r="V9" i="1"/>
  <c r="W8" i="1"/>
  <c r="V8" i="1"/>
  <c r="X8" i="1"/>
  <c r="V14" i="1"/>
  <c r="V13" i="1"/>
  <c r="V21" i="1"/>
  <c r="V29" i="1"/>
  <c r="X31" i="1"/>
  <c r="W29" i="1"/>
  <c r="T9" i="1"/>
  <c r="V7" i="1"/>
  <c r="T15" i="1"/>
  <c r="T35" i="1"/>
  <c r="T34" i="1"/>
  <c r="T27" i="1"/>
  <c r="T26" i="1"/>
  <c r="T19" i="1"/>
  <c r="T18" i="1"/>
  <c r="T14" i="1"/>
  <c r="T11" i="1"/>
  <c r="T10" i="1"/>
  <c r="T33" i="1"/>
  <c r="T31" i="1"/>
  <c r="T25" i="1"/>
  <c r="T23" i="1"/>
  <c r="T17" i="1"/>
  <c r="W7" i="1" l="1"/>
  <c r="X7" i="1"/>
  <c r="T30" i="1"/>
  <c r="T22" i="1"/>
  <c r="T13" i="1"/>
  <c r="T21" i="1"/>
  <c r="T29" i="1"/>
  <c r="T24" i="1"/>
  <c r="T32" i="1"/>
  <c r="T16" i="1"/>
  <c r="T12" i="1"/>
  <c r="T20" i="1"/>
  <c r="T28" i="1"/>
  <c r="T7" i="1"/>
  <c r="T8" i="1"/>
  <c r="T6" i="1"/>
  <c r="W6" i="1" l="1"/>
  <c r="V6" i="1"/>
  <c r="S51" i="1" l="1"/>
  <c r="R51" i="1"/>
  <c r="Q51" i="1"/>
  <c r="P51" i="1"/>
  <c r="S49" i="1"/>
  <c r="R49" i="1"/>
  <c r="Q49" i="1"/>
  <c r="P49" i="1"/>
  <c r="G51" i="1" l="1"/>
  <c r="G50" i="1"/>
  <c r="I51" i="1"/>
  <c r="I49" i="1"/>
  <c r="I50" i="1"/>
  <c r="K49" i="1"/>
  <c r="K50" i="1"/>
</calcChain>
</file>

<file path=xl/sharedStrings.xml><?xml version="1.0" encoding="utf-8"?>
<sst xmlns="http://schemas.openxmlformats.org/spreadsheetml/2006/main" count="49" uniqueCount="35">
  <si>
    <t xml:space="preserve">Opetusryhmä: </t>
  </si>
  <si>
    <t>Oppilas</t>
  </si>
  <si>
    <t xml:space="preserve">(m) </t>
  </si>
  <si>
    <t xml:space="preserve"> (krt.)</t>
  </si>
  <si>
    <t xml:space="preserve"> (1/0)</t>
  </si>
  <si>
    <t>Pisteet</t>
  </si>
  <si>
    <t>Vuosi:</t>
  </si>
  <si>
    <t>Koulu:</t>
  </si>
  <si>
    <t>Olkapään liikkuvuus</t>
  </si>
  <si>
    <t>Heitto-kiinniotto</t>
  </si>
  <si>
    <t>(3, 2 tai 1)</t>
  </si>
  <si>
    <t xml:space="preserve"> 20m     viivajuoksu</t>
  </si>
  <si>
    <t>Kyykistys</t>
  </si>
  <si>
    <t>MOVE! OPETUSRYHMÄKOHTAINEN KOONTILOMAKE</t>
  </si>
  <si>
    <t xml:space="preserve">(viivojen lkm.) </t>
  </si>
  <si>
    <t>Pisteet yhteensä</t>
  </si>
  <si>
    <t>Punaiset</t>
  </si>
  <si>
    <t>Oranssit</t>
  </si>
  <si>
    <t>Vihreät</t>
  </si>
  <si>
    <t>P</t>
  </si>
  <si>
    <t>Move! -taulukko</t>
  </si>
  <si>
    <t>Oppilaiden tulokset diagrammeina</t>
  </si>
  <si>
    <t xml:space="preserve"> Move! Lajidiagrammit</t>
  </si>
  <si>
    <t>MALLIRIVI</t>
  </si>
  <si>
    <t>HUOM! Merkitse tulokset tarvittaessa pilkun kanssa, esim. 6,4. Liiku tuloksesta toiseen nuolinäppäimillä.</t>
  </si>
  <si>
    <t>Oikea ylh.  (1/0)</t>
  </si>
  <si>
    <t>Vasen ylh. (1/0)</t>
  </si>
  <si>
    <t>Ei osallistunut</t>
  </si>
  <si>
    <t>8. luokka-aste</t>
  </si>
  <si>
    <t>Ei
tiedonsiirto-lupaa</t>
  </si>
  <si>
    <t>Tyttö / poika</t>
  </si>
  <si>
    <t>Ylävartalon kohotus</t>
  </si>
  <si>
    <t>Alaselän ojennus</t>
  </si>
  <si>
    <t>Vauhditon
5-loikka</t>
  </si>
  <si>
    <t>Etunoja-punnerrus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</si>
</sst>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Alignment="1">
      <alignment horizontal="center"/>
    </xf>
    <xf numFmtId="0" fontId="0" fillId="0" borderId="10" xfId="0" applyBorder="1"/>
    <xf numFmtId="0" fontId="0" fillId="0" borderId="8" xfId="0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7" fillId="0" borderId="0" xfId="0" applyFont="1"/>
    <xf numFmtId="0" fontId="3" fillId="5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49" fontId="0" fillId="0" borderId="11" xfId="0" applyNumberFormat="1" applyBorder="1" applyProtection="1">
      <protection locked="0"/>
    </xf>
    <xf numFmtId="49" fontId="0" fillId="0" borderId="4" xfId="0" applyNumberFormat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6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0" fillId="0" borderId="7" xfId="0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ali" xfId="0" builtinId="0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1" defaultTableStyle="TableStyleMedium2" defaultPivotStyle="PivotStyleLight16">
    <tableStyle name="Invisible" pivot="0" table="0" count="0" xr9:uid="{078FCD32-F04E-4B33-937E-14749A07A18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2B-44BC-A598-11A3B86AAEF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2B-44BC-A598-11A3B86AAEF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2B-44BC-A598-11A3B86AAEF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'Move!-tulokset'!$V$9:$X$9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2B-44BC-A598-11A3B86AA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10.</a:t>
            </a:r>
          </a:p>
        </c:rich>
      </c:tx>
      <c:layout>
        <c:manualLayout>
          <c:xMode val="edge"/>
          <c:yMode val="edge"/>
          <c:x val="0.3963611111111111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DE-440D-A19F-7D02212D539F}"/>
              </c:ext>
            </c:extLst>
          </c:dPt>
          <c:dPt>
            <c:idx val="1"/>
            <c:bubble3D val="0"/>
            <c:explosion val="2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4DE-440D-A19F-7D02212D539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4DE-440D-A19F-7D02212D539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'Move!-tulokset'!$V$16:$X$16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E-440D-A19F-7D02212D5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11.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66-4459-8D45-8A64678F0D3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0B2-4552-A5C2-EFCA3F9CB0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B2-4552-A5C2-EFCA3F9CB0F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'Move!-tulokset'!$V$16:$X$16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2-4552-A5C2-EFCA3F9CB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646-42DE-B14F-1B997F51E31D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646-42DE-B14F-1B997F51E31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646-42DE-B14F-1B997F51E31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'Move!-tulokset'!$V$18:$X$18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6-42DE-B14F-1B997F51E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A46-45D3-9C58-81BAF126DB7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46-45D3-9C58-81BAF126DB7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A46-45D3-9C58-81BAF126DB7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'Move!-tulokset'!$V$19:$X$19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6-45D3-9C58-81BAF126D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14.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9F1-46B1-B64A-3887F2D819C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9F1-46B1-B64A-3887F2D819C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9F1-46B1-B64A-3887F2D819C0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'Move!-tulokset'!$V$20:$X$20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1-46B1-B64A-3887F2D81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15.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604-4F6C-B8E5-0A182374059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04-4F6C-B8E5-0A182374059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604-4F6C-B8E5-0A182374059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'Move!-tulokset'!$V$21:$X$21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4-4F6C-B8E5-0A1823740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54-4CE7-A1AB-C13A88D3FDF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F54-4CE7-A1AB-C13A88D3FDF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F54-4CE7-A1AB-C13A88D3FDF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'Move!-tulokset'!$V$22:$X$22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4-4CE7-A1AB-C13A88D3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17.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3A2-4475-B3E7-2E4C0E508EB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3A2-4475-B3E7-2E4C0E508EB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3A2-4475-B3E7-2E4C0E508EB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'Move!-tulokset'!$V$23:$X$23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2-4475-B3E7-2E4C0E508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18.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54-4864-8863-661F67F09A9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554-4864-8863-661F67F09A9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554-4864-8863-661F67F09A9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'Move!-tulokset'!$V$24:$X$24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4-4864-8863-661F67F09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305-4A11-BDA1-D03B58D10E4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05-4A11-BDA1-D03B58D10E4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305-4A11-BDA1-D03B58D10E4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'Move!-tulokset'!$V$25:$X$25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5-4A11-BDA1-D03B58D10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1.</a:t>
            </a:r>
            <a:r>
              <a:rPr lang="fi-FI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09-4E54-B037-EBC10075884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09-4E54-B037-EBC10075884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09-4E54-B037-EBC10075884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'Move!-tulokset'!$V$7:$X$7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09-4E54-B037-EBC100758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77C-4EBE-8A03-0C4967159CE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7C-4EBE-8A03-0C4967159CE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77C-4EBE-8A03-0C4967159CE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'Move!-tulokset'!$V$26:$X$26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C-4EBE-8A03-0C4967159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21.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91-484A-8558-82F0A41C6F8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B91-484A-8558-82F0A41C6F8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B91-484A-8558-82F0A41C6F8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'Move!-tulokset'!$V$27:$X$27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91-484A-8558-82F0A41C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A6-42B1-89EA-36D26F8FFF3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BA6-42B1-89EA-36D26F8FFF3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BA6-42B1-89EA-36D26F8FFF3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'Move!-tulokset'!$V$28:$X$28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6-42B1-89EA-36D26F8FF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457-4D65-98FA-388F22DE7A8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457-4D65-98FA-388F22DE7A82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457-4D65-98FA-388F22DE7A82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'Move!-tulokset'!$V$29:$X$29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7-4D65-98FA-388F22DE7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24.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BB-4FC3-9242-ECAE5F93F00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8BB-4FC3-9242-ECAE5F93F00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8BB-4FC3-9242-ECAE5F93F00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'Move!-tulokset'!$V$30:$X$30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B-4FC3-9242-ECAE5F93F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25.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E8-4889-9D76-ECEC0469FC2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72-4A29-91CC-787C0C158B5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572-4A29-91CC-787C0C158B5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'Move!-tulokset'!$V$31:$X$31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2-4A29-91CC-787C0C158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38E-401F-99B7-E5C83C726FD6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38E-401F-99B7-E5C83C726FD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38E-401F-99B7-E5C83C726FD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'Move!-tulokset'!$V$32:$X$32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E-401F-99B7-E5C83C726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27.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70-465C-8E18-4661CC70CF6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870-465C-8E18-4661CC70CF6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7870-465C-8E18-4661CC70CF6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'Move!-tulokset'!$V$33:$X$33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0-465C-8E18-4661CC70C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28.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BE6-4A4F-9C88-8ECA568A126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E6-4A4F-9C88-8ECA568A126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BE6-4A4F-9C88-8ECA568A126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'Move!-tulokset'!$V$34:$X$34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6-4A4F-9C88-8ECA568A1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29.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793-49C2-B253-AF61349D71A9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793-49C2-B253-AF61349D71A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793-49C2-B253-AF61349D71A9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'Move!-tulokset'!$V$35:$X$35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3-49C2-B253-AF61349D7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D6-454D-84F4-4ABA69C7503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D6-454D-84F4-4ABA69C7503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D6-454D-84F4-4ABA69C7503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'Move!-tulokset'!$V$10:$X$10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D6-454D-84F4-4ABA69C7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19-4C96-A4BC-AE9CE3882B46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419-4C96-A4BC-AE9CE3882B4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419-4C96-A4BC-AE9CE3882B46}"/>
              </c:ext>
            </c:extLst>
          </c:dPt>
          <c:val>
            <c:numRef>
              <c:f>'Move!-tulokset'!$V$36:$X$36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9-4C96-A4BC-AE9CE3882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31.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1F-4010-BDD6-2884077EA94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1F-4010-BDD6-2884077EA94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1F-4010-BDD6-2884077EA94B}"/>
              </c:ext>
            </c:extLst>
          </c:dPt>
          <c:val>
            <c:numRef>
              <c:f>'Move!-tulokset'!$V$37:$X$37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1F-4010-BDD6-2884077EA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8F-4980-A97E-E1183FCF294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8F-4980-A97E-E1183FCF294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8F-4980-A97E-E1183FCF294A}"/>
              </c:ext>
            </c:extLst>
          </c:dPt>
          <c:val>
            <c:numRef>
              <c:f>'Move!-tulokset'!$V$38:$X$38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8F-4980-A97E-E1183FCF2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33.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D7-4ACF-A964-163917E47B6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D7-4ACF-A964-163917E47B6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D7-4ACF-A964-163917E47B65}"/>
              </c:ext>
            </c:extLst>
          </c:dPt>
          <c:val>
            <c:numRef>
              <c:f>'Move!-tulokset'!$V$39:$X$39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D7-4ACF-A964-163917E4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34.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8A-4D9A-A809-82EF27156A0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98A-4D9A-A809-82EF27156A0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98A-4D9A-A809-82EF27156A0B}"/>
              </c:ext>
            </c:extLst>
          </c:dPt>
          <c:val>
            <c:numRef>
              <c:f>'Move!-tulokset'!$V$40:$X$40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8A-4D9A-A809-82EF27156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35.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CA-43C6-9D20-9C731E63FB1B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CA-43C6-9D20-9C731E63FB1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CA-43C6-9D20-9C731E63FB1B}"/>
              </c:ext>
            </c:extLst>
          </c:dPt>
          <c:val>
            <c:numRef>
              <c:f>'Move!-tulokset'!$V$41:$X$41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CA-43C6-9D20-9C731E63F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36.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E5-435D-8B76-F26AE57B1C31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E5-435D-8B76-F26AE57B1C31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E5-435D-8B76-F26AE57B1C31}"/>
              </c:ext>
            </c:extLst>
          </c:dPt>
          <c:val>
            <c:numRef>
              <c:f>'Move!-tulokset'!$V$42:$X$42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E5-435D-8B76-F26AE57B1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37.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CD9-4CA6-8AE8-2A52D6078B7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D9-4CA6-8AE8-2A52D6078B7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D9-4CA6-8AE8-2A52D6078B70}"/>
              </c:ext>
            </c:extLst>
          </c:dPt>
          <c:val>
            <c:numRef>
              <c:f>'Move!-tulokset'!$V$43:$X$43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D9-4CA6-8AE8-2A52D6078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38.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9D-409C-A643-4919867690A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9D-409C-A643-4919867690A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9D-409C-A643-4919867690AD}"/>
              </c:ext>
            </c:extLst>
          </c:dPt>
          <c:val>
            <c:numRef>
              <c:f>'Move!-tulokset'!$V$44:$X$44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9D-409C-A643-491986769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39.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56-431C-B81A-8773B155618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56-431C-B81A-8773B155618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56-431C-B81A-8773B155618E}"/>
              </c:ext>
            </c:extLst>
          </c:dPt>
          <c:val>
            <c:numRef>
              <c:f>'Move!-tulokset'!$V$45:$X$45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56-431C-B81A-8773B1556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AE-42E9-BE72-B4706B1F82F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AE-42E9-BE72-B4706B1F82F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AE-42E9-BE72-B4706B1F82F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'Move!-tulokset'!$V$11:$X$11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AE-42E9-BE72-B4706B1F8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40.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CF-4132-9BAB-2612872451E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CF-4132-9BAB-2612872451E8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CF-4132-9BAB-2612872451E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'Move!-tulokset'!$V$46:$X$46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CF-4132-9BAB-261287245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Vauhditon 5-loikka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5D-4951-BDA2-C4DC505EB9F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5D-4951-BDA2-C4DC505EB9F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5D-4951-BDA2-C4DC505EB9F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'Move!-tulokset'!$I$49:$I$51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5D-4951-BDA2-C4DC505EB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Ylävartalon</a:t>
            </a:r>
            <a:r>
              <a:rPr lang="fi-FI" baseline="0"/>
              <a:t> kohotus</a:t>
            </a:r>
            <a:endParaRPr lang="fi-FI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3C-42F4-AC08-1A01F92828E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3C-42F4-AC08-1A01F92828E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23C-42F4-AC08-1A01F92828E0}"/>
              </c:ext>
            </c:extLst>
          </c:dPt>
          <c:val>
            <c:numRef>
              <c:f>'Move!-tulokset'!$M$49:$M$51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C-42F4-AC08-1A01F9282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Etunojapunnerrus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A6-48FC-B53A-260269CD8B0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A6-48FC-B53A-260269CD8B00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A6-48FC-B53A-260269CD8B00}"/>
              </c:ext>
            </c:extLst>
          </c:dPt>
          <c:val>
            <c:numRef>
              <c:f>'Move!-tulokset'!$O$49:$O$51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A6-48FC-B53A-260269CD8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Heitto-kiinnitotto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47385169805643"/>
          <c:y val="0.19422907488986785"/>
          <c:w val="0.5505229660388713"/>
          <c:h val="0.62570432550556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CE-4F83-874A-14259DA16AA3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CE-4F83-874A-14259DA16AA3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CE-4F83-874A-14259DA16AA3}"/>
              </c:ext>
            </c:extLst>
          </c:dPt>
          <c:val>
            <c:numRef>
              <c:f>'Move!-tulokset'!$K$49:$K$51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CE-4F83-874A-14259DA16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Kyykistys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8A-4C83-8FD3-8C2FFDC38A41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8A-4C83-8FD3-8C2FFDC38A41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8A-4C83-8FD3-8C2FFDC38A41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'Move!-tulokset'!$P$49:$P$51</c:f>
              <c:numCache>
                <c:formatCode>General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8A-4C83-8FD3-8C2FFDC38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Alaselänojennus</a:t>
            </a:r>
          </a:p>
          <a:p>
            <a:pPr>
              <a:defRPr/>
            </a:pP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608-4BF1-B7D1-2C6E98651C6C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608-4BF1-B7D1-2C6E98651C6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608-4BF1-B7D1-2C6E98651C6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'Move!-tulokset'!$Q$49:$Q$51</c:f>
              <c:numCache>
                <c:formatCode>General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08-4BF1-B7D1-2C6E98651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Olkapään</a:t>
            </a:r>
            <a:r>
              <a:rPr lang="fi-FI" baseline="0"/>
              <a:t> liikkuvuus, oikea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6D-40D2-8635-1E3B9C403F3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6D-40D2-8635-1E3B9C403F36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6D-40D2-8635-1E3B9C403F3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'Move!-tulokset'!$R$49:$R$51</c:f>
              <c:numCache>
                <c:formatCode>General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6D-40D2-8635-1E3B9C403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Olkapään</a:t>
            </a:r>
            <a:r>
              <a:rPr lang="fi-FI" baseline="0"/>
              <a:t> liikkuvuus, vasen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9E-4970-B162-DFEF9B7E7B2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9E-4970-B162-DFEF9B7E7B2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F9E-4970-B162-DFEF9B7E7B2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'Move!-tulokset'!$S$49:$S$51</c:f>
              <c:numCache>
                <c:formatCode>General</c:formatCode>
                <c:ptCount val="3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9E-4970-B162-DFEF9B7E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20m</a:t>
            </a:r>
            <a:r>
              <a:rPr lang="fi-FI" baseline="0"/>
              <a:t> viivajuoksu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2D-4C59-A31E-95902407797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2D-4C59-A31E-95902407797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2D-4C59-A31E-95902407797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'Move!-tulokset'!$G$49:$G$51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2D-4C59-A31E-959024077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1"/>
          <c:order val="0"/>
          <c:tx>
            <c:v>SarjaFHJLN</c:v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AF-4A13-8861-66B4596AE5F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AF-4A13-8861-66B4596AE5F4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AF-4A13-8861-66B4596AE5F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'Move!-tulokset'!$V$8:$X$8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AF-4A13-8861-66B4596AE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7B-49F1-BA16-7E510D5A0F1C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7B-49F1-BA16-7E510D5A0F1C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7B-49F1-BA16-7E510D5A0F1C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'Move!-tulokset'!$V$12:$X$12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7B-49F1-BA16-7E510D5A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7.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E2-4579-9BAC-422B9F2ED2D7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E2-4579-9BAC-422B9F2ED2D7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E2-4579-9BAC-422B9F2ED2D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'Move!-tulokset'!$V$13:$X$13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E2-4579-9BAC-422B9F2ED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BC-440B-8E83-A2C6F570B51B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36-4558-83EA-6186B1DD5BE5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C36-4558-83EA-6186B1DD5BE5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'Move!-tulokset'!$V$14:$X$14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6-4558-83EA-6186B1DD5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tx>
            <c:v>SarjaFHJLN</c:v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0D-4D46-934A-14C1A995AF8E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0D-4D46-934A-14C1A995AF8E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460D-4D46-934A-14C1A995AF8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'Move!-tulokset'!$V$15:$X$15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D-4D46-934A-14C1A995A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2241</xdr:colOff>
      <xdr:row>4</xdr:row>
      <xdr:rowOff>6161</xdr:rowOff>
    </xdr:from>
    <xdr:to>
      <xdr:col>22</xdr:col>
      <xdr:colOff>581025</xdr:colOff>
      <xdr:row>18</xdr:row>
      <xdr:rowOff>152400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68916</xdr:colOff>
      <xdr:row>3</xdr:row>
      <xdr:rowOff>220196</xdr:rowOff>
    </xdr:from>
    <xdr:to>
      <xdr:col>6</xdr:col>
      <xdr:colOff>581025</xdr:colOff>
      <xdr:row>18</xdr:row>
      <xdr:rowOff>66675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11954</xdr:colOff>
      <xdr:row>4</xdr:row>
      <xdr:rowOff>5788</xdr:rowOff>
    </xdr:from>
    <xdr:to>
      <xdr:col>30</xdr:col>
      <xdr:colOff>600076</xdr:colOff>
      <xdr:row>18</xdr:row>
      <xdr:rowOff>171450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79375</xdr:colOff>
      <xdr:row>21</xdr:row>
      <xdr:rowOff>16059</xdr:rowOff>
    </xdr:from>
    <xdr:to>
      <xdr:col>6</xdr:col>
      <xdr:colOff>571500</xdr:colOff>
      <xdr:row>35</xdr:row>
      <xdr:rowOff>161924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13634</xdr:colOff>
      <xdr:row>4</xdr:row>
      <xdr:rowOff>21105</xdr:rowOff>
    </xdr:from>
    <xdr:to>
      <xdr:col>14</xdr:col>
      <xdr:colOff>581025</xdr:colOff>
      <xdr:row>18</xdr:row>
      <xdr:rowOff>152400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84043</xdr:colOff>
      <xdr:row>21</xdr:row>
      <xdr:rowOff>45758</xdr:rowOff>
    </xdr:from>
    <xdr:to>
      <xdr:col>14</xdr:col>
      <xdr:colOff>561975</xdr:colOff>
      <xdr:row>35</xdr:row>
      <xdr:rowOff>171450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64807</xdr:colOff>
      <xdr:row>21</xdr:row>
      <xdr:rowOff>19235</xdr:rowOff>
    </xdr:from>
    <xdr:to>
      <xdr:col>22</xdr:col>
      <xdr:colOff>495300</xdr:colOff>
      <xdr:row>35</xdr:row>
      <xdr:rowOff>152400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27829</xdr:colOff>
      <xdr:row>21</xdr:row>
      <xdr:rowOff>46132</xdr:rowOff>
    </xdr:from>
    <xdr:to>
      <xdr:col>31</xdr:col>
      <xdr:colOff>19050</xdr:colOff>
      <xdr:row>35</xdr:row>
      <xdr:rowOff>161926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47625</xdr:colOff>
      <xdr:row>38</xdr:row>
      <xdr:rowOff>57150</xdr:rowOff>
    </xdr:from>
    <xdr:to>
      <xdr:col>6</xdr:col>
      <xdr:colOff>542924</xdr:colOff>
      <xdr:row>52</xdr:row>
      <xdr:rowOff>114300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104775</xdr:colOff>
      <xdr:row>38</xdr:row>
      <xdr:rowOff>19050</xdr:rowOff>
    </xdr:from>
    <xdr:to>
      <xdr:col>14</xdr:col>
      <xdr:colOff>552450</xdr:colOff>
      <xdr:row>52</xdr:row>
      <xdr:rowOff>114300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38100</xdr:colOff>
      <xdr:row>38</xdr:row>
      <xdr:rowOff>47626</xdr:rowOff>
    </xdr:from>
    <xdr:to>
      <xdr:col>22</xdr:col>
      <xdr:colOff>533400</xdr:colOff>
      <xdr:row>52</xdr:row>
      <xdr:rowOff>142876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57150</xdr:colOff>
      <xdr:row>38</xdr:row>
      <xdr:rowOff>57150</xdr:rowOff>
    </xdr:from>
    <xdr:to>
      <xdr:col>30</xdr:col>
      <xdr:colOff>581025</xdr:colOff>
      <xdr:row>52</xdr:row>
      <xdr:rowOff>152400</xdr:rowOff>
    </xdr:to>
    <xdr:graphicFrame macro="">
      <xdr:nvGraphicFramePr>
        <xdr:cNvPr id="15" name="Kaavi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47625</xdr:colOff>
      <xdr:row>55</xdr:row>
      <xdr:rowOff>38100</xdr:rowOff>
    </xdr:from>
    <xdr:to>
      <xdr:col>6</xdr:col>
      <xdr:colOff>542925</xdr:colOff>
      <xdr:row>69</xdr:row>
      <xdr:rowOff>104776</xdr:rowOff>
    </xdr:to>
    <xdr:graphicFrame macro="">
      <xdr:nvGraphicFramePr>
        <xdr:cNvPr id="16" name="Kaavi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66675</xdr:colOff>
      <xdr:row>55</xdr:row>
      <xdr:rowOff>57150</xdr:rowOff>
    </xdr:from>
    <xdr:to>
      <xdr:col>14</xdr:col>
      <xdr:colOff>495300</xdr:colOff>
      <xdr:row>69</xdr:row>
      <xdr:rowOff>123825</xdr:rowOff>
    </xdr:to>
    <xdr:graphicFrame macro="">
      <xdr:nvGraphicFramePr>
        <xdr:cNvPr id="17" name="Kaavi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57150</xdr:colOff>
      <xdr:row>55</xdr:row>
      <xdr:rowOff>76200</xdr:rowOff>
    </xdr:from>
    <xdr:to>
      <xdr:col>22</xdr:col>
      <xdr:colOff>523875</xdr:colOff>
      <xdr:row>69</xdr:row>
      <xdr:rowOff>152400</xdr:rowOff>
    </xdr:to>
    <xdr:graphicFrame macro="">
      <xdr:nvGraphicFramePr>
        <xdr:cNvPr id="18" name="Kaavi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38100</xdr:colOff>
      <xdr:row>55</xdr:row>
      <xdr:rowOff>66674</xdr:rowOff>
    </xdr:from>
    <xdr:to>
      <xdr:col>30</xdr:col>
      <xdr:colOff>561975</xdr:colOff>
      <xdr:row>69</xdr:row>
      <xdr:rowOff>171449</xdr:rowOff>
    </xdr:to>
    <xdr:graphicFrame macro="">
      <xdr:nvGraphicFramePr>
        <xdr:cNvPr id="19" name="Kaavio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57150</xdr:colOff>
      <xdr:row>72</xdr:row>
      <xdr:rowOff>57150</xdr:rowOff>
    </xdr:from>
    <xdr:to>
      <xdr:col>6</xdr:col>
      <xdr:colOff>542925</xdr:colOff>
      <xdr:row>86</xdr:row>
      <xdr:rowOff>123825</xdr:rowOff>
    </xdr:to>
    <xdr:graphicFrame macro="">
      <xdr:nvGraphicFramePr>
        <xdr:cNvPr id="20" name="Kaavio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47625</xdr:colOff>
      <xdr:row>72</xdr:row>
      <xdr:rowOff>76200</xdr:rowOff>
    </xdr:from>
    <xdr:to>
      <xdr:col>14</xdr:col>
      <xdr:colOff>523875</xdr:colOff>
      <xdr:row>86</xdr:row>
      <xdr:rowOff>142875</xdr:rowOff>
    </xdr:to>
    <xdr:graphicFrame macro="">
      <xdr:nvGraphicFramePr>
        <xdr:cNvPr id="21" name="Kaavi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47625</xdr:colOff>
      <xdr:row>72</xdr:row>
      <xdr:rowOff>66674</xdr:rowOff>
    </xdr:from>
    <xdr:to>
      <xdr:col>22</xdr:col>
      <xdr:colOff>533400</xdr:colOff>
      <xdr:row>86</xdr:row>
      <xdr:rowOff>133349</xdr:rowOff>
    </xdr:to>
    <xdr:graphicFrame macro="">
      <xdr:nvGraphicFramePr>
        <xdr:cNvPr id="22" name="Kaavio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38100</xdr:colOff>
      <xdr:row>72</xdr:row>
      <xdr:rowOff>76200</xdr:rowOff>
    </xdr:from>
    <xdr:to>
      <xdr:col>30</xdr:col>
      <xdr:colOff>533400</xdr:colOff>
      <xdr:row>85</xdr:row>
      <xdr:rowOff>152400</xdr:rowOff>
    </xdr:to>
    <xdr:graphicFrame macro="">
      <xdr:nvGraphicFramePr>
        <xdr:cNvPr id="23" name="Kaavio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89</xdr:row>
      <xdr:rowOff>28575</xdr:rowOff>
    </xdr:from>
    <xdr:to>
      <xdr:col>6</xdr:col>
      <xdr:colOff>523875</xdr:colOff>
      <xdr:row>103</xdr:row>
      <xdr:rowOff>142875</xdr:rowOff>
    </xdr:to>
    <xdr:graphicFrame macro="">
      <xdr:nvGraphicFramePr>
        <xdr:cNvPr id="24" name="Kaavio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47626</xdr:colOff>
      <xdr:row>89</xdr:row>
      <xdr:rowOff>76200</xdr:rowOff>
    </xdr:from>
    <xdr:to>
      <xdr:col>14</xdr:col>
      <xdr:colOff>504826</xdr:colOff>
      <xdr:row>103</xdr:row>
      <xdr:rowOff>152400</xdr:rowOff>
    </xdr:to>
    <xdr:graphicFrame macro="">
      <xdr:nvGraphicFramePr>
        <xdr:cNvPr id="25" name="Kaavio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66675</xdr:colOff>
      <xdr:row>89</xdr:row>
      <xdr:rowOff>47624</xdr:rowOff>
    </xdr:from>
    <xdr:to>
      <xdr:col>22</xdr:col>
      <xdr:colOff>542925</xdr:colOff>
      <xdr:row>103</xdr:row>
      <xdr:rowOff>133349</xdr:rowOff>
    </xdr:to>
    <xdr:graphicFrame macro="">
      <xdr:nvGraphicFramePr>
        <xdr:cNvPr id="26" name="Kaavio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24</xdr:col>
      <xdr:colOff>76200</xdr:colOff>
      <xdr:row>89</xdr:row>
      <xdr:rowOff>38100</xdr:rowOff>
    </xdr:from>
    <xdr:to>
      <xdr:col>30</xdr:col>
      <xdr:colOff>533400</xdr:colOff>
      <xdr:row>103</xdr:row>
      <xdr:rowOff>133350</xdr:rowOff>
    </xdr:to>
    <xdr:graphicFrame macro="">
      <xdr:nvGraphicFramePr>
        <xdr:cNvPr id="27" name="Kaavio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106</xdr:row>
      <xdr:rowOff>66675</xdr:rowOff>
    </xdr:from>
    <xdr:to>
      <xdr:col>6</xdr:col>
      <xdr:colOff>542925</xdr:colOff>
      <xdr:row>120</xdr:row>
      <xdr:rowOff>133350</xdr:rowOff>
    </xdr:to>
    <xdr:graphicFrame macro="">
      <xdr:nvGraphicFramePr>
        <xdr:cNvPr id="28" name="Kaavio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66675</xdr:colOff>
      <xdr:row>106</xdr:row>
      <xdr:rowOff>47625</xdr:rowOff>
    </xdr:from>
    <xdr:to>
      <xdr:col>14</xdr:col>
      <xdr:colOff>542925</xdr:colOff>
      <xdr:row>120</xdr:row>
      <xdr:rowOff>123825</xdr:rowOff>
    </xdr:to>
    <xdr:graphicFrame macro="">
      <xdr:nvGraphicFramePr>
        <xdr:cNvPr id="29" name="Kaavio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16</xdr:col>
      <xdr:colOff>9525</xdr:colOff>
      <xdr:row>106</xdr:row>
      <xdr:rowOff>57150</xdr:rowOff>
    </xdr:from>
    <xdr:to>
      <xdr:col>22</xdr:col>
      <xdr:colOff>552450</xdr:colOff>
      <xdr:row>120</xdr:row>
      <xdr:rowOff>133350</xdr:rowOff>
    </xdr:to>
    <xdr:graphicFrame macro="">
      <xdr:nvGraphicFramePr>
        <xdr:cNvPr id="30" name="Kaavio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24</xdr:col>
      <xdr:colOff>57150</xdr:colOff>
      <xdr:row>106</xdr:row>
      <xdr:rowOff>47625</xdr:rowOff>
    </xdr:from>
    <xdr:to>
      <xdr:col>30</xdr:col>
      <xdr:colOff>533400</xdr:colOff>
      <xdr:row>120</xdr:row>
      <xdr:rowOff>95250</xdr:rowOff>
    </xdr:to>
    <xdr:graphicFrame macro="">
      <xdr:nvGraphicFramePr>
        <xdr:cNvPr id="31" name="Kaavio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57150</xdr:colOff>
      <xdr:row>123</xdr:row>
      <xdr:rowOff>76200</xdr:rowOff>
    </xdr:from>
    <xdr:to>
      <xdr:col>6</xdr:col>
      <xdr:colOff>514350</xdr:colOff>
      <xdr:row>137</xdr:row>
      <xdr:rowOff>133350</xdr:rowOff>
    </xdr:to>
    <xdr:graphicFrame macro="">
      <xdr:nvGraphicFramePr>
        <xdr:cNvPr id="32" name="Kaavio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47625</xdr:colOff>
      <xdr:row>123</xdr:row>
      <xdr:rowOff>38100</xdr:rowOff>
    </xdr:from>
    <xdr:to>
      <xdr:col>14</xdr:col>
      <xdr:colOff>552450</xdr:colOff>
      <xdr:row>137</xdr:row>
      <xdr:rowOff>152400</xdr:rowOff>
    </xdr:to>
    <xdr:graphicFrame macro="">
      <xdr:nvGraphicFramePr>
        <xdr:cNvPr id="33" name="Kaavio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11207</xdr:colOff>
      <xdr:row>123</xdr:row>
      <xdr:rowOff>67236</xdr:rowOff>
    </xdr:from>
    <xdr:to>
      <xdr:col>22</xdr:col>
      <xdr:colOff>516032</xdr:colOff>
      <xdr:row>137</xdr:row>
      <xdr:rowOff>181536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549FB0B-8CF5-4220-959D-28CC5615E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24</xdr:col>
      <xdr:colOff>-1</xdr:colOff>
      <xdr:row>123</xdr:row>
      <xdr:rowOff>33618</xdr:rowOff>
    </xdr:from>
    <xdr:to>
      <xdr:col>30</xdr:col>
      <xdr:colOff>504825</xdr:colOff>
      <xdr:row>137</xdr:row>
      <xdr:rowOff>147918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FA73332A-18B1-4F95-96B9-50C917BEE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11206</xdr:colOff>
      <xdr:row>140</xdr:row>
      <xdr:rowOff>67235</xdr:rowOff>
    </xdr:from>
    <xdr:to>
      <xdr:col>6</xdr:col>
      <xdr:colOff>516031</xdr:colOff>
      <xdr:row>154</xdr:row>
      <xdr:rowOff>181535</xdr:rowOff>
    </xdr:to>
    <xdr:graphicFrame macro="">
      <xdr:nvGraphicFramePr>
        <xdr:cNvPr id="34" name="Kaavio 33">
          <a:extLst>
            <a:ext uri="{FF2B5EF4-FFF2-40B4-BE49-F238E27FC236}">
              <a16:creationId xmlns:a16="http://schemas.microsoft.com/office/drawing/2014/main" id="{9CD625DF-7366-43B1-8F66-71E6D6624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582705</xdr:colOff>
      <xdr:row>140</xdr:row>
      <xdr:rowOff>33618</xdr:rowOff>
    </xdr:from>
    <xdr:to>
      <xdr:col>14</xdr:col>
      <xdr:colOff>482413</xdr:colOff>
      <xdr:row>154</xdr:row>
      <xdr:rowOff>147918</xdr:rowOff>
    </xdr:to>
    <xdr:graphicFrame macro="">
      <xdr:nvGraphicFramePr>
        <xdr:cNvPr id="35" name="Kaavio 34">
          <a:extLst>
            <a:ext uri="{FF2B5EF4-FFF2-40B4-BE49-F238E27FC236}">
              <a16:creationId xmlns:a16="http://schemas.microsoft.com/office/drawing/2014/main" id="{5F07FE11-CB84-439F-96B2-9F2401462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56030</xdr:colOff>
      <xdr:row>140</xdr:row>
      <xdr:rowOff>11205</xdr:rowOff>
    </xdr:from>
    <xdr:to>
      <xdr:col>22</xdr:col>
      <xdr:colOff>560855</xdr:colOff>
      <xdr:row>154</xdr:row>
      <xdr:rowOff>125505</xdr:rowOff>
    </xdr:to>
    <xdr:graphicFrame macro="">
      <xdr:nvGraphicFramePr>
        <xdr:cNvPr id="36" name="Kaavio 35">
          <a:extLst>
            <a:ext uri="{FF2B5EF4-FFF2-40B4-BE49-F238E27FC236}">
              <a16:creationId xmlns:a16="http://schemas.microsoft.com/office/drawing/2014/main" id="{09DB45E9-A2DA-4188-BDC8-79A6B0D53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24</xdr:col>
      <xdr:colOff>-1</xdr:colOff>
      <xdr:row>140</xdr:row>
      <xdr:rowOff>11206</xdr:rowOff>
    </xdr:from>
    <xdr:to>
      <xdr:col>30</xdr:col>
      <xdr:colOff>504825</xdr:colOff>
      <xdr:row>154</xdr:row>
      <xdr:rowOff>125506</xdr:rowOff>
    </xdr:to>
    <xdr:graphicFrame macro="">
      <xdr:nvGraphicFramePr>
        <xdr:cNvPr id="37" name="Kaavio 36">
          <a:extLst>
            <a:ext uri="{FF2B5EF4-FFF2-40B4-BE49-F238E27FC236}">
              <a16:creationId xmlns:a16="http://schemas.microsoft.com/office/drawing/2014/main" id="{93969955-7FD3-4E13-8979-378D149A2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11206</xdr:colOff>
      <xdr:row>157</xdr:row>
      <xdr:rowOff>11206</xdr:rowOff>
    </xdr:from>
    <xdr:to>
      <xdr:col>6</xdr:col>
      <xdr:colOff>516031</xdr:colOff>
      <xdr:row>171</xdr:row>
      <xdr:rowOff>125506</xdr:rowOff>
    </xdr:to>
    <xdr:graphicFrame macro="">
      <xdr:nvGraphicFramePr>
        <xdr:cNvPr id="38" name="Kaavio 37">
          <a:extLst>
            <a:ext uri="{FF2B5EF4-FFF2-40B4-BE49-F238E27FC236}">
              <a16:creationId xmlns:a16="http://schemas.microsoft.com/office/drawing/2014/main" id="{A5DE260F-D125-44FC-BCE2-1F9BF1F022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582705</xdr:colOff>
      <xdr:row>157</xdr:row>
      <xdr:rowOff>0</xdr:rowOff>
    </xdr:from>
    <xdr:to>
      <xdr:col>14</xdr:col>
      <xdr:colOff>482413</xdr:colOff>
      <xdr:row>171</xdr:row>
      <xdr:rowOff>114300</xdr:rowOff>
    </xdr:to>
    <xdr:graphicFrame macro="">
      <xdr:nvGraphicFramePr>
        <xdr:cNvPr id="39" name="Kaavio 38">
          <a:extLst>
            <a:ext uri="{FF2B5EF4-FFF2-40B4-BE49-F238E27FC236}">
              <a16:creationId xmlns:a16="http://schemas.microsoft.com/office/drawing/2014/main" id="{BF3CBEFF-3ECA-47D1-8868-87F0AFB4E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16</xdr:col>
      <xdr:colOff>11206</xdr:colOff>
      <xdr:row>157</xdr:row>
      <xdr:rowOff>22411</xdr:rowOff>
    </xdr:from>
    <xdr:to>
      <xdr:col>22</xdr:col>
      <xdr:colOff>516031</xdr:colOff>
      <xdr:row>171</xdr:row>
      <xdr:rowOff>136711</xdr:rowOff>
    </xdr:to>
    <xdr:graphicFrame macro="">
      <xdr:nvGraphicFramePr>
        <xdr:cNvPr id="40" name="Kaavio 39">
          <a:extLst>
            <a:ext uri="{FF2B5EF4-FFF2-40B4-BE49-F238E27FC236}">
              <a16:creationId xmlns:a16="http://schemas.microsoft.com/office/drawing/2014/main" id="{C0175130-1F0D-497F-BC5F-9074A525C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24</xdr:col>
      <xdr:colOff>11205</xdr:colOff>
      <xdr:row>157</xdr:row>
      <xdr:rowOff>11206</xdr:rowOff>
    </xdr:from>
    <xdr:to>
      <xdr:col>30</xdr:col>
      <xdr:colOff>516031</xdr:colOff>
      <xdr:row>171</xdr:row>
      <xdr:rowOff>125506</xdr:rowOff>
    </xdr:to>
    <xdr:graphicFrame macro="">
      <xdr:nvGraphicFramePr>
        <xdr:cNvPr id="41" name="Kaavio 40">
          <a:extLst>
            <a:ext uri="{FF2B5EF4-FFF2-40B4-BE49-F238E27FC236}">
              <a16:creationId xmlns:a16="http://schemas.microsoft.com/office/drawing/2014/main" id="{70A922BD-4132-47EF-88A7-368266D74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3</xdr:row>
      <xdr:rowOff>6351</xdr:rowOff>
    </xdr:from>
    <xdr:to>
      <xdr:col>2</xdr:col>
      <xdr:colOff>3390900</xdr:colOff>
      <xdr:row>17</xdr:row>
      <xdr:rowOff>114300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3340100</xdr:colOff>
      <xdr:row>3</xdr:row>
      <xdr:rowOff>12700</xdr:rowOff>
    </xdr:from>
    <xdr:to>
      <xdr:col>4</xdr:col>
      <xdr:colOff>3136900</xdr:colOff>
      <xdr:row>17</xdr:row>
      <xdr:rowOff>114300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19</xdr:row>
      <xdr:rowOff>25400</xdr:rowOff>
    </xdr:from>
    <xdr:to>
      <xdr:col>1</xdr:col>
      <xdr:colOff>3162300</xdr:colOff>
      <xdr:row>33</xdr:row>
      <xdr:rowOff>101600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3530601</xdr:colOff>
      <xdr:row>3</xdr:row>
      <xdr:rowOff>12700</xdr:rowOff>
    </xdr:from>
    <xdr:to>
      <xdr:col>3</xdr:col>
      <xdr:colOff>3251200</xdr:colOff>
      <xdr:row>18</xdr:row>
      <xdr:rowOff>38100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3441700</xdr:colOff>
      <xdr:row>18</xdr:row>
      <xdr:rowOff>139700</xdr:rowOff>
    </xdr:from>
    <xdr:to>
      <xdr:col>2</xdr:col>
      <xdr:colOff>3454399</xdr:colOff>
      <xdr:row>33</xdr:row>
      <xdr:rowOff>76200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12700</xdr:colOff>
      <xdr:row>19</xdr:row>
      <xdr:rowOff>0</xdr:rowOff>
    </xdr:from>
    <xdr:to>
      <xdr:col>3</xdr:col>
      <xdr:colOff>3403599</xdr:colOff>
      <xdr:row>33</xdr:row>
      <xdr:rowOff>114300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</xdr:colOff>
      <xdr:row>34</xdr:row>
      <xdr:rowOff>12700</xdr:rowOff>
    </xdr:from>
    <xdr:to>
      <xdr:col>1</xdr:col>
      <xdr:colOff>3162300</xdr:colOff>
      <xdr:row>49</xdr:row>
      <xdr:rowOff>127000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25400</xdr:colOff>
      <xdr:row>34</xdr:row>
      <xdr:rowOff>88900</xdr:rowOff>
    </xdr:from>
    <xdr:to>
      <xdr:col>2</xdr:col>
      <xdr:colOff>3035300</xdr:colOff>
      <xdr:row>49</xdr:row>
      <xdr:rowOff>114300</xdr:rowOff>
    </xdr:to>
    <xdr:graphicFrame macro="">
      <xdr:nvGraphicFramePr>
        <xdr:cNvPr id="15" name="Kaavio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1</xdr:col>
      <xdr:colOff>3314700</xdr:colOff>
      <xdr:row>17</xdr:row>
      <xdr:rowOff>76200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3"/>
  <sheetViews>
    <sheetView tabSelected="1" zoomScale="70" zoomScaleNormal="70" workbookViewId="0">
      <pane ySplit="4" topLeftCell="A5" activePane="bottomLeft" state="frozen"/>
      <selection pane="bottomLeft" activeCell="B7" sqref="B7"/>
    </sheetView>
  </sheetViews>
  <sheetFormatPr defaultRowHeight="15" x14ac:dyDescent="0.25"/>
  <cols>
    <col min="1" max="1" width="5.28515625" customWidth="1"/>
    <col min="2" max="2" width="44.7109375" customWidth="1"/>
    <col min="3" max="3" width="14" style="4" bestFit="1" customWidth="1"/>
    <col min="4" max="4" width="14" style="4" customWidth="1"/>
    <col min="5" max="5" width="10" style="4" customWidth="1"/>
    <col min="6" max="6" width="12.85546875" customWidth="1"/>
    <col min="7" max="7" width="9.7109375" customWidth="1"/>
    <col min="8" max="8" width="13.28515625" customWidth="1"/>
    <col min="9" max="9" width="9.7109375" customWidth="1"/>
    <col min="10" max="10" width="11.140625" customWidth="1"/>
    <col min="11" max="11" width="9.7109375" customWidth="1"/>
    <col min="12" max="12" width="12.28515625" customWidth="1"/>
    <col min="13" max="13" width="9.7109375" customWidth="1"/>
    <col min="14" max="14" width="12.7109375" customWidth="1"/>
    <col min="15" max="15" width="9.7109375" customWidth="1"/>
    <col min="16" max="16" width="11.140625" style="3" customWidth="1"/>
    <col min="17" max="17" width="10.140625" customWidth="1"/>
    <col min="18" max="19" width="10.28515625" customWidth="1"/>
    <col min="20" max="20" width="12" customWidth="1"/>
    <col min="22" max="22" width="11.140625" style="4" customWidth="1"/>
    <col min="23" max="23" width="10.85546875" style="4" customWidth="1"/>
    <col min="24" max="24" width="10.28515625" style="4" customWidth="1"/>
    <col min="26" max="26" width="10.85546875" customWidth="1"/>
  </cols>
  <sheetData>
    <row r="1" spans="1:27" ht="18.75" x14ac:dyDescent="0.3">
      <c r="A1" s="50" t="s">
        <v>13</v>
      </c>
      <c r="B1" s="50"/>
      <c r="C1" s="51"/>
      <c r="D1" s="51"/>
      <c r="E1" s="51"/>
      <c r="F1" s="50"/>
      <c r="G1" s="50"/>
      <c r="H1" s="50"/>
      <c r="I1" s="50"/>
      <c r="J1" s="50"/>
      <c r="K1" s="50"/>
      <c r="L1" s="50"/>
      <c r="M1" s="50"/>
      <c r="N1" s="50"/>
      <c r="O1" s="52"/>
      <c r="P1" s="52"/>
      <c r="Q1" s="50"/>
      <c r="R1" s="50"/>
      <c r="S1" s="50"/>
      <c r="T1" s="50"/>
    </row>
    <row r="2" spans="1:27" ht="21" x14ac:dyDescent="0.35">
      <c r="A2" s="50"/>
      <c r="B2" s="53" t="s">
        <v>28</v>
      </c>
      <c r="C2" s="54"/>
      <c r="D2" s="54"/>
      <c r="E2" s="51"/>
      <c r="F2" s="61" t="s">
        <v>24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50"/>
      <c r="T2" s="50"/>
    </row>
    <row r="3" spans="1:27" ht="18.75" customHeight="1" x14ac:dyDescent="0.3">
      <c r="A3" s="71" t="s">
        <v>7</v>
      </c>
      <c r="B3" s="71"/>
      <c r="C3" s="71"/>
      <c r="D3" s="71"/>
      <c r="E3" s="71"/>
      <c r="F3" s="50" t="s">
        <v>6</v>
      </c>
      <c r="G3" s="70"/>
      <c r="H3" s="70"/>
      <c r="I3" s="70"/>
      <c r="J3" s="50" t="s">
        <v>0</v>
      </c>
      <c r="K3" s="50"/>
      <c r="L3" s="68"/>
      <c r="M3" s="69"/>
      <c r="N3" s="69"/>
      <c r="O3" s="69"/>
      <c r="P3" s="69"/>
      <c r="Q3" s="69"/>
      <c r="R3" s="69"/>
      <c r="S3" s="69"/>
      <c r="T3" s="69"/>
    </row>
    <row r="4" spans="1:27" ht="31.5" x14ac:dyDescent="0.25">
      <c r="A4" s="72"/>
      <c r="B4" s="72"/>
      <c r="C4" s="72"/>
      <c r="D4" s="72"/>
      <c r="E4" s="73"/>
      <c r="F4" s="43" t="s">
        <v>11</v>
      </c>
      <c r="G4" s="7" t="s">
        <v>5</v>
      </c>
      <c r="H4" s="1" t="s">
        <v>33</v>
      </c>
      <c r="I4" s="21" t="s">
        <v>5</v>
      </c>
      <c r="J4" s="1" t="s">
        <v>9</v>
      </c>
      <c r="K4" s="7" t="s">
        <v>5</v>
      </c>
      <c r="L4" s="1" t="s">
        <v>31</v>
      </c>
      <c r="M4" s="7" t="s">
        <v>5</v>
      </c>
      <c r="N4" s="1" t="s">
        <v>34</v>
      </c>
      <c r="O4" s="8" t="s">
        <v>5</v>
      </c>
      <c r="P4" s="2" t="s">
        <v>12</v>
      </c>
      <c r="Q4" s="1" t="s">
        <v>32</v>
      </c>
      <c r="R4" s="66" t="s">
        <v>8</v>
      </c>
      <c r="S4" s="67"/>
      <c r="T4" s="64" t="s">
        <v>15</v>
      </c>
      <c r="V4" s="9" t="s">
        <v>16</v>
      </c>
      <c r="W4" s="10" t="s">
        <v>17</v>
      </c>
      <c r="X4" s="11" t="s">
        <v>18</v>
      </c>
      <c r="Z4" s="4"/>
      <c r="AA4" s="4"/>
    </row>
    <row r="5" spans="1:27" ht="45.4" customHeight="1" thickBot="1" x14ac:dyDescent="0.3">
      <c r="A5" s="62" t="s">
        <v>1</v>
      </c>
      <c r="B5" s="63"/>
      <c r="C5" s="47" t="s">
        <v>27</v>
      </c>
      <c r="D5" s="55" t="s">
        <v>29</v>
      </c>
      <c r="E5" s="56" t="s">
        <v>30</v>
      </c>
      <c r="F5" s="17" t="s">
        <v>14</v>
      </c>
      <c r="G5" s="15" t="s">
        <v>10</v>
      </c>
      <c r="H5" s="22" t="s">
        <v>2</v>
      </c>
      <c r="I5" s="41" t="s">
        <v>10</v>
      </c>
      <c r="J5" s="16" t="s">
        <v>3</v>
      </c>
      <c r="K5" s="15" t="s">
        <v>10</v>
      </c>
      <c r="L5" s="17" t="s">
        <v>3</v>
      </c>
      <c r="M5" s="15" t="s">
        <v>10</v>
      </c>
      <c r="N5" s="17" t="s">
        <v>3</v>
      </c>
      <c r="O5" s="42" t="s">
        <v>10</v>
      </c>
      <c r="P5" s="18" t="s">
        <v>4</v>
      </c>
      <c r="Q5" s="17" t="s">
        <v>4</v>
      </c>
      <c r="R5" s="17" t="s">
        <v>25</v>
      </c>
      <c r="S5" s="17" t="s">
        <v>26</v>
      </c>
      <c r="T5" s="65"/>
    </row>
    <row r="6" spans="1:27" ht="18.75" customHeight="1" thickBot="1" x14ac:dyDescent="0.3">
      <c r="A6" s="19"/>
      <c r="B6" s="20" t="s">
        <v>23</v>
      </c>
      <c r="C6" s="48"/>
      <c r="D6" s="48"/>
      <c r="E6" s="57" t="s">
        <v>19</v>
      </c>
      <c r="F6" s="44">
        <v>41</v>
      </c>
      <c r="G6" s="29">
        <f>IF(F6="","",IF($E6="T",IF(F6&lt;=24,1,IF(F6&lt;=40,2,3)),IF(F6&lt;=37,1,IF(F6&lt;=59,2,3))))</f>
        <v>2</v>
      </c>
      <c r="H6" s="25">
        <v>11.5</v>
      </c>
      <c r="I6" s="37">
        <f>IF(H6="","",IF($E6="T",IF(H6&lt;=7.89,1,IF(H6&lt;=8.79,2,3)),IF(H6&lt;=9.09,1,IF(H6&lt;=10.09,2,3))))</f>
        <v>3</v>
      </c>
      <c r="J6" s="38">
        <v>16</v>
      </c>
      <c r="K6" s="37">
        <f>IF(J6="","",IF($E6="T",IF(J6&lt;=11,1,IF(J6&lt;=15,2,3)),IF(J6&lt;=11,1,IF(J6&lt;=15,2,3))))</f>
        <v>3</v>
      </c>
      <c r="L6" s="26">
        <v>56</v>
      </c>
      <c r="M6" s="37">
        <f>IF(L6="","",IF($E6="T",IF(L6&lt;=24,1,IF(L6&lt;=41,2,3)),IF(L6&lt;=31,1,IF(L6&lt;=56,2,3))))</f>
        <v>2</v>
      </c>
      <c r="N6" s="27">
        <v>18</v>
      </c>
      <c r="O6" s="30">
        <f>IF(N6="","",IF($E6="T",IF(N6&lt;=19,1,IF(N6&lt;=30,2,3)),IF(N6&lt;=13,1,IF(N6&lt;=26,2,3))))</f>
        <v>2</v>
      </c>
      <c r="P6" s="31">
        <v>0</v>
      </c>
      <c r="Q6" s="28">
        <v>1</v>
      </c>
      <c r="R6" s="28">
        <v>1</v>
      </c>
      <c r="S6" s="28">
        <v>1</v>
      </c>
      <c r="T6" s="60">
        <f t="shared" ref="T6:T46" si="0">G6+I6+K6+M6+O6+P6+Q6+R6+S6</f>
        <v>15</v>
      </c>
      <c r="V6" s="4">
        <f>COUNTIFS($G6,1)+COUNTIFS($I6,1)+COUNTIFS($K6,1)+COUNTIFS($M6,1)+COUNTIFS($O6,1)+COUNTIFS(P6:S6,0)</f>
        <v>1</v>
      </c>
      <c r="W6" s="4">
        <f>COUNTIFS($G6,2)+COUNTIFS($I6,2)+COUNTIFS($K6,2)+COUNTIFS($M6,2)+COUNTIFS($O6,2)</f>
        <v>3</v>
      </c>
      <c r="X6" s="4">
        <f>COUNTIFS($G6,3)+COUNTIFS($I6,3)+COUNTIFS($K6,3)+COUNTIFS($M6,3)+COUNTIFS($O6,3)+COUNTIFS(P6:S6,1)</f>
        <v>5</v>
      </c>
    </row>
    <row r="7" spans="1:27" ht="22.15" customHeight="1" thickBot="1" x14ac:dyDescent="0.3">
      <c r="A7" s="77">
        <v>1</v>
      </c>
      <c r="B7" s="23"/>
      <c r="C7" s="49"/>
      <c r="D7" s="49"/>
      <c r="E7" s="58"/>
      <c r="F7" s="45"/>
      <c r="G7" s="29" t="str">
        <f t="shared" ref="G7:G46" si="1">IF(F7="","",IF($E7="T",IF(F7&lt;=24,1,IF(F7&lt;=40,2,3)),IF(F7&lt;=37,1,IF(F7&lt;=59,2,3))))</f>
        <v/>
      </c>
      <c r="H7" s="40"/>
      <c r="I7" s="29" t="str">
        <f>IF(H7="","",IF($E7="T",IF(H7&lt;=7.89,1,IF(H7&lt;=8.79,2,3)),IF(H7&lt;=9.09,1,IF(H7&lt;=10.09,2,3))))</f>
        <v/>
      </c>
      <c r="J7" s="40"/>
      <c r="K7" s="29" t="str">
        <f>IF(J7="","",IF($E7="T",IF(J7&lt;=11,1,IF(J7&lt;=15,2,3)),IF(J7&lt;=11,1,IF(J7&lt;=15,2,3))))</f>
        <v/>
      </c>
      <c r="L7" s="40"/>
      <c r="M7" s="29" t="str">
        <f>IF(L7="","",IF($E7="T",IF(L7&lt;=24,1,IF(L7&lt;=41,2,3)),IF(L7&lt;=31,1,IF(L7&lt;=56,2,3))))</f>
        <v/>
      </c>
      <c r="N7" s="40"/>
      <c r="O7" s="29" t="str">
        <f>IF(N7="","",IF($E7="T",IF(N7&lt;=19,1,IF(N7&lt;=30,2,3)),IF(N7&lt;=13,1,IF(N7&lt;=26,2,3))))</f>
        <v/>
      </c>
      <c r="P7" s="36"/>
      <c r="Q7" s="32"/>
      <c r="R7" s="32"/>
      <c r="S7" s="32"/>
      <c r="T7" s="60" t="e">
        <f t="shared" si="0"/>
        <v>#VALUE!</v>
      </c>
      <c r="V7" s="4">
        <f t="shared" ref="V7:V46" si="2">COUNTIFS($G7,1)+COUNTIFS($I7,1)+COUNTIFS($K7,1)+COUNTIFS($M7,1)+COUNTIFS($O7,1)+COUNTIFS(P7:S7,0)</f>
        <v>0</v>
      </c>
      <c r="W7" s="4">
        <f t="shared" ref="W7:W46" si="3">COUNTIFS($G7,2)+COUNTIFS($I7,2)+COUNTIFS($K7,2)+COUNTIFS($M7,2)+COUNTIFS($O7,2)</f>
        <v>0</v>
      </c>
      <c r="X7" s="4">
        <f>COUNTIFS($G7,3)+COUNTIFS($I7,3)+COUNTIFS($K7,3)+COUNTIFS($M7,3)+COUNTIFS($O7,3)+COUNTIFS(P7:S7,1)</f>
        <v>0</v>
      </c>
    </row>
    <row r="8" spans="1:27" ht="22.15" customHeight="1" thickBot="1" x14ac:dyDescent="0.3">
      <c r="A8" s="78">
        <f>A7+1</f>
        <v>2</v>
      </c>
      <c r="B8" s="24"/>
      <c r="C8" s="49"/>
      <c r="D8" s="49"/>
      <c r="E8" s="59"/>
      <c r="F8" s="46"/>
      <c r="G8" s="29" t="str">
        <f t="shared" si="1"/>
        <v/>
      </c>
      <c r="H8" s="39"/>
      <c r="I8" s="29" t="str">
        <f t="shared" ref="I8:I46" si="4">IF(H8="","",IF($E8="T",IF(H8&lt;=7.89,1,IF(H8&lt;=8.79,2,3)),IF(H8&lt;=9.09,1,IF(H8&lt;=10.09,2,3))))</f>
        <v/>
      </c>
      <c r="J8" s="39"/>
      <c r="K8" s="34" t="str">
        <f t="shared" ref="K8:K46" si="5">IF(J8="","",IF($E8="T",IF(J8&lt;=11,1,IF(J8&lt;=15,2,3)),IF(J8&lt;=11,1,IF(J8&lt;=15,2,3))))</f>
        <v/>
      </c>
      <c r="L8" s="39"/>
      <c r="M8" s="34" t="str">
        <f t="shared" ref="M8:M46" si="6">IF(L8="","",IF($E8="T",IF(L8&lt;=24,1,IF(L8&lt;=41,2,3)),IF(L8&lt;=31,1,IF(L8&lt;=56,2,3))))</f>
        <v/>
      </c>
      <c r="N8" s="39"/>
      <c r="O8" s="34" t="str">
        <f t="shared" ref="O8:O46" si="7">IF(N8="","",IF($E8="T",IF(N8&lt;=19,1,IF(N8&lt;=30,2,3)),IF(N8&lt;=13,1,IF(N8&lt;=26,2,3))))</f>
        <v/>
      </c>
      <c r="P8" s="35"/>
      <c r="Q8" s="33"/>
      <c r="R8" s="33"/>
      <c r="S8" s="33"/>
      <c r="T8" s="60" t="e">
        <f t="shared" si="0"/>
        <v>#VALUE!</v>
      </c>
      <c r="V8" s="4">
        <f t="shared" si="2"/>
        <v>0</v>
      </c>
      <c r="W8" s="4">
        <f t="shared" si="3"/>
        <v>0</v>
      </c>
      <c r="X8" s="4">
        <f t="shared" ref="X8:X46" si="8">COUNTIFS($G8,3)+COUNTIFS($I8,3)+COUNTIFS($K8,3)+COUNTIFS($M8,3)+COUNTIFS($O8,3)+COUNTIFS(P8:S8,1)</f>
        <v>0</v>
      </c>
    </row>
    <row r="9" spans="1:27" ht="22.15" customHeight="1" thickBot="1" x14ac:dyDescent="0.3">
      <c r="A9" s="78">
        <f t="shared" ref="A9:A46" si="9">A8+1</f>
        <v>3</v>
      </c>
      <c r="B9" s="24"/>
      <c r="C9" s="49"/>
      <c r="D9" s="49"/>
      <c r="E9" s="59"/>
      <c r="F9" s="46"/>
      <c r="G9" s="29" t="str">
        <f t="shared" si="1"/>
        <v/>
      </c>
      <c r="H9" s="39"/>
      <c r="I9" s="29" t="str">
        <f t="shared" si="4"/>
        <v/>
      </c>
      <c r="J9" s="39"/>
      <c r="K9" s="34" t="str">
        <f t="shared" si="5"/>
        <v/>
      </c>
      <c r="L9" s="39"/>
      <c r="M9" s="34" t="str">
        <f t="shared" si="6"/>
        <v/>
      </c>
      <c r="N9" s="39"/>
      <c r="O9" s="34" t="str">
        <f t="shared" si="7"/>
        <v/>
      </c>
      <c r="P9" s="35"/>
      <c r="Q9" s="33"/>
      <c r="R9" s="33"/>
      <c r="S9" s="33"/>
      <c r="T9" s="60" t="e">
        <f t="shared" si="0"/>
        <v>#VALUE!</v>
      </c>
      <c r="V9" s="4">
        <f t="shared" si="2"/>
        <v>0</v>
      </c>
      <c r="W9" s="4">
        <f t="shared" si="3"/>
        <v>0</v>
      </c>
      <c r="X9" s="4">
        <f>COUNTIFS($G9,3)+COUNTIFS($I9,3)+COUNTIFS($K9,3)+COUNTIFS($M9,3)+COUNTIFS($O9,3)+COUNTIFS(P9:S9,1)</f>
        <v>0</v>
      </c>
    </row>
    <row r="10" spans="1:27" ht="22.15" customHeight="1" thickBot="1" x14ac:dyDescent="0.3">
      <c r="A10" s="78">
        <f t="shared" si="9"/>
        <v>4</v>
      </c>
      <c r="B10" s="24"/>
      <c r="C10" s="49"/>
      <c r="D10" s="49"/>
      <c r="E10" s="59"/>
      <c r="F10" s="46"/>
      <c r="G10" s="29" t="str">
        <f t="shared" si="1"/>
        <v/>
      </c>
      <c r="H10" s="39"/>
      <c r="I10" s="29" t="str">
        <f t="shared" si="4"/>
        <v/>
      </c>
      <c r="J10" s="39"/>
      <c r="K10" s="34" t="str">
        <f t="shared" si="5"/>
        <v/>
      </c>
      <c r="L10" s="39"/>
      <c r="M10" s="34" t="str">
        <f t="shared" si="6"/>
        <v/>
      </c>
      <c r="N10" s="39"/>
      <c r="O10" s="34" t="str">
        <f t="shared" si="7"/>
        <v/>
      </c>
      <c r="P10" s="35"/>
      <c r="Q10" s="33"/>
      <c r="R10" s="33"/>
      <c r="S10" s="33"/>
      <c r="T10" s="60" t="e">
        <f t="shared" si="0"/>
        <v>#VALUE!</v>
      </c>
      <c r="V10" s="4">
        <f t="shared" si="2"/>
        <v>0</v>
      </c>
      <c r="W10" s="4">
        <f t="shared" si="3"/>
        <v>0</v>
      </c>
      <c r="X10" s="4">
        <f t="shared" si="8"/>
        <v>0</v>
      </c>
    </row>
    <row r="11" spans="1:27" ht="22.15" customHeight="1" thickBot="1" x14ac:dyDescent="0.3">
      <c r="A11" s="78">
        <f t="shared" si="9"/>
        <v>5</v>
      </c>
      <c r="B11" s="24"/>
      <c r="C11" s="49"/>
      <c r="D11" s="49"/>
      <c r="E11" s="59"/>
      <c r="F11" s="46"/>
      <c r="G11" s="29" t="str">
        <f t="shared" si="1"/>
        <v/>
      </c>
      <c r="H11" s="39"/>
      <c r="I11" s="29" t="str">
        <f t="shared" si="4"/>
        <v/>
      </c>
      <c r="J11" s="39"/>
      <c r="K11" s="34" t="str">
        <f t="shared" si="5"/>
        <v/>
      </c>
      <c r="L11" s="39"/>
      <c r="M11" s="34" t="str">
        <f t="shared" si="6"/>
        <v/>
      </c>
      <c r="N11" s="39"/>
      <c r="O11" s="34" t="str">
        <f t="shared" si="7"/>
        <v/>
      </c>
      <c r="P11" s="35"/>
      <c r="Q11" s="33"/>
      <c r="R11" s="33"/>
      <c r="S11" s="33"/>
      <c r="T11" s="60" t="e">
        <f t="shared" si="0"/>
        <v>#VALUE!</v>
      </c>
      <c r="V11" s="4">
        <f t="shared" si="2"/>
        <v>0</v>
      </c>
      <c r="W11" s="4">
        <f t="shared" si="3"/>
        <v>0</v>
      </c>
      <c r="X11" s="4">
        <f t="shared" si="8"/>
        <v>0</v>
      </c>
    </row>
    <row r="12" spans="1:27" ht="22.15" customHeight="1" thickBot="1" x14ac:dyDescent="0.3">
      <c r="A12" s="78">
        <f t="shared" si="9"/>
        <v>6</v>
      </c>
      <c r="B12" s="24"/>
      <c r="C12" s="49"/>
      <c r="D12" s="49"/>
      <c r="E12" s="59"/>
      <c r="F12" s="46"/>
      <c r="G12" s="29" t="str">
        <f t="shared" si="1"/>
        <v/>
      </c>
      <c r="H12" s="39"/>
      <c r="I12" s="29" t="str">
        <f t="shared" si="4"/>
        <v/>
      </c>
      <c r="J12" s="39"/>
      <c r="K12" s="34" t="str">
        <f t="shared" si="5"/>
        <v/>
      </c>
      <c r="L12" s="39"/>
      <c r="M12" s="34" t="str">
        <f t="shared" si="6"/>
        <v/>
      </c>
      <c r="N12" s="39"/>
      <c r="O12" s="34" t="str">
        <f t="shared" si="7"/>
        <v/>
      </c>
      <c r="P12" s="35"/>
      <c r="Q12" s="33"/>
      <c r="R12" s="33"/>
      <c r="S12" s="33"/>
      <c r="T12" s="60" t="e">
        <f t="shared" si="0"/>
        <v>#VALUE!</v>
      </c>
      <c r="V12" s="4">
        <f t="shared" si="2"/>
        <v>0</v>
      </c>
      <c r="W12" s="4">
        <f t="shared" si="3"/>
        <v>0</v>
      </c>
      <c r="X12" s="4">
        <f t="shared" si="8"/>
        <v>0</v>
      </c>
    </row>
    <row r="13" spans="1:27" ht="22.15" customHeight="1" thickBot="1" x14ac:dyDescent="0.3">
      <c r="A13" s="78">
        <f t="shared" si="9"/>
        <v>7</v>
      </c>
      <c r="B13" s="24"/>
      <c r="C13" s="49"/>
      <c r="D13" s="49"/>
      <c r="E13" s="59"/>
      <c r="F13" s="46"/>
      <c r="G13" s="29" t="str">
        <f t="shared" si="1"/>
        <v/>
      </c>
      <c r="H13" s="39"/>
      <c r="I13" s="29" t="str">
        <f t="shared" si="4"/>
        <v/>
      </c>
      <c r="J13" s="39"/>
      <c r="K13" s="34" t="str">
        <f t="shared" si="5"/>
        <v/>
      </c>
      <c r="L13" s="39"/>
      <c r="M13" s="34" t="str">
        <f t="shared" si="6"/>
        <v/>
      </c>
      <c r="N13" s="39"/>
      <c r="O13" s="34" t="str">
        <f t="shared" si="7"/>
        <v/>
      </c>
      <c r="P13" s="35"/>
      <c r="Q13" s="33"/>
      <c r="R13" s="33"/>
      <c r="S13" s="33"/>
      <c r="T13" s="60" t="e">
        <f t="shared" si="0"/>
        <v>#VALUE!</v>
      </c>
      <c r="V13" s="4">
        <f t="shared" si="2"/>
        <v>0</v>
      </c>
      <c r="W13" s="4">
        <f t="shared" si="3"/>
        <v>0</v>
      </c>
      <c r="X13" s="4">
        <f t="shared" si="8"/>
        <v>0</v>
      </c>
    </row>
    <row r="14" spans="1:27" ht="22.15" customHeight="1" thickBot="1" x14ac:dyDescent="0.3">
      <c r="A14" s="78">
        <f t="shared" si="9"/>
        <v>8</v>
      </c>
      <c r="B14" s="24"/>
      <c r="C14" s="49"/>
      <c r="D14" s="49"/>
      <c r="E14" s="59"/>
      <c r="F14" s="46"/>
      <c r="G14" s="29" t="str">
        <f>IF(F14="","",IF($E14="T",IF(F14&lt;=24,1,IF(F14&lt;=40,2,3)),IF(F14&lt;=37,1,IF(F14&lt;=59,2,3))))</f>
        <v/>
      </c>
      <c r="H14" s="39"/>
      <c r="I14" s="29" t="str">
        <f t="shared" si="4"/>
        <v/>
      </c>
      <c r="J14" s="39"/>
      <c r="K14" s="34" t="str">
        <f t="shared" si="5"/>
        <v/>
      </c>
      <c r="L14" s="39"/>
      <c r="M14" s="34" t="str">
        <f t="shared" si="6"/>
        <v/>
      </c>
      <c r="N14" s="39"/>
      <c r="O14" s="34" t="str">
        <f t="shared" si="7"/>
        <v/>
      </c>
      <c r="P14" s="35"/>
      <c r="Q14" s="33"/>
      <c r="R14" s="33"/>
      <c r="S14" s="33"/>
      <c r="T14" s="60" t="e">
        <f t="shared" si="0"/>
        <v>#VALUE!</v>
      </c>
      <c r="V14" s="4">
        <f t="shared" si="2"/>
        <v>0</v>
      </c>
      <c r="W14" s="4">
        <f t="shared" si="3"/>
        <v>0</v>
      </c>
      <c r="X14" s="4">
        <f t="shared" si="8"/>
        <v>0</v>
      </c>
    </row>
    <row r="15" spans="1:27" ht="22.15" customHeight="1" thickBot="1" x14ac:dyDescent="0.3">
      <c r="A15" s="78">
        <f t="shared" si="9"/>
        <v>9</v>
      </c>
      <c r="B15" s="24"/>
      <c r="C15" s="49"/>
      <c r="D15" s="49"/>
      <c r="E15" s="59"/>
      <c r="F15" s="46"/>
      <c r="G15" s="29" t="str">
        <f t="shared" si="1"/>
        <v/>
      </c>
      <c r="H15" s="39"/>
      <c r="I15" s="29" t="str">
        <f t="shared" si="4"/>
        <v/>
      </c>
      <c r="J15" s="39"/>
      <c r="K15" s="34" t="str">
        <f t="shared" si="5"/>
        <v/>
      </c>
      <c r="L15" s="39"/>
      <c r="M15" s="34" t="str">
        <f t="shared" si="6"/>
        <v/>
      </c>
      <c r="N15" s="39"/>
      <c r="O15" s="34" t="str">
        <f t="shared" si="7"/>
        <v/>
      </c>
      <c r="P15" s="35"/>
      <c r="Q15" s="33"/>
      <c r="R15" s="33"/>
      <c r="S15" s="33"/>
      <c r="T15" s="60" t="e">
        <f t="shared" si="0"/>
        <v>#VALUE!</v>
      </c>
      <c r="V15" s="4">
        <f t="shared" si="2"/>
        <v>0</v>
      </c>
      <c r="W15" s="4">
        <f t="shared" si="3"/>
        <v>0</v>
      </c>
      <c r="X15" s="4">
        <f t="shared" si="8"/>
        <v>0</v>
      </c>
    </row>
    <row r="16" spans="1:27" ht="22.15" customHeight="1" thickBot="1" x14ac:dyDescent="0.3">
      <c r="A16" s="78">
        <f t="shared" si="9"/>
        <v>10</v>
      </c>
      <c r="B16" s="24"/>
      <c r="C16" s="49"/>
      <c r="D16" s="49"/>
      <c r="E16" s="59"/>
      <c r="F16" s="46"/>
      <c r="G16" s="29" t="str">
        <f t="shared" si="1"/>
        <v/>
      </c>
      <c r="H16" s="39"/>
      <c r="I16" s="29" t="str">
        <f t="shared" si="4"/>
        <v/>
      </c>
      <c r="J16" s="39"/>
      <c r="K16" s="34" t="str">
        <f t="shared" si="5"/>
        <v/>
      </c>
      <c r="L16" s="39"/>
      <c r="M16" s="34" t="str">
        <f t="shared" si="6"/>
        <v/>
      </c>
      <c r="N16" s="39"/>
      <c r="O16" s="34" t="str">
        <f t="shared" si="7"/>
        <v/>
      </c>
      <c r="P16" s="35"/>
      <c r="Q16" s="33"/>
      <c r="R16" s="33"/>
      <c r="S16" s="33"/>
      <c r="T16" s="60" t="e">
        <f t="shared" si="0"/>
        <v>#VALUE!</v>
      </c>
      <c r="V16" s="4">
        <f t="shared" si="2"/>
        <v>0</v>
      </c>
      <c r="W16" s="4">
        <f t="shared" si="3"/>
        <v>0</v>
      </c>
      <c r="X16" s="4">
        <f t="shared" si="8"/>
        <v>0</v>
      </c>
    </row>
    <row r="17" spans="1:24" ht="22.15" customHeight="1" thickBot="1" x14ac:dyDescent="0.3">
      <c r="A17" s="78">
        <f t="shared" si="9"/>
        <v>11</v>
      </c>
      <c r="B17" s="24"/>
      <c r="C17" s="49"/>
      <c r="D17" s="49"/>
      <c r="E17" s="59"/>
      <c r="F17" s="46"/>
      <c r="G17" s="29" t="str">
        <f t="shared" si="1"/>
        <v/>
      </c>
      <c r="H17" s="39"/>
      <c r="I17" s="29" t="str">
        <f t="shared" si="4"/>
        <v/>
      </c>
      <c r="J17" s="39"/>
      <c r="K17" s="34" t="str">
        <f t="shared" si="5"/>
        <v/>
      </c>
      <c r="L17" s="39"/>
      <c r="M17" s="34" t="str">
        <f t="shared" si="6"/>
        <v/>
      </c>
      <c r="N17" s="39"/>
      <c r="O17" s="34" t="str">
        <f t="shared" si="7"/>
        <v/>
      </c>
      <c r="P17" s="35"/>
      <c r="Q17" s="33"/>
      <c r="R17" s="33"/>
      <c r="S17" s="33"/>
      <c r="T17" s="60" t="e">
        <f t="shared" si="0"/>
        <v>#VALUE!</v>
      </c>
      <c r="V17" s="4">
        <f t="shared" si="2"/>
        <v>0</v>
      </c>
      <c r="W17" s="4">
        <f t="shared" si="3"/>
        <v>0</v>
      </c>
      <c r="X17" s="4">
        <f t="shared" si="8"/>
        <v>0</v>
      </c>
    </row>
    <row r="18" spans="1:24" ht="22.15" customHeight="1" thickBot="1" x14ac:dyDescent="0.3">
      <c r="A18" s="78">
        <f t="shared" si="9"/>
        <v>12</v>
      </c>
      <c r="B18" s="24"/>
      <c r="C18" s="49"/>
      <c r="D18" s="49"/>
      <c r="E18" s="59"/>
      <c r="F18" s="46"/>
      <c r="G18" s="29" t="str">
        <f t="shared" si="1"/>
        <v/>
      </c>
      <c r="H18" s="39"/>
      <c r="I18" s="29" t="str">
        <f t="shared" si="4"/>
        <v/>
      </c>
      <c r="J18" s="39"/>
      <c r="K18" s="34" t="str">
        <f t="shared" si="5"/>
        <v/>
      </c>
      <c r="L18" s="39"/>
      <c r="M18" s="34" t="str">
        <f t="shared" si="6"/>
        <v/>
      </c>
      <c r="N18" s="39"/>
      <c r="O18" s="34" t="str">
        <f t="shared" si="7"/>
        <v/>
      </c>
      <c r="P18" s="35"/>
      <c r="Q18" s="33"/>
      <c r="R18" s="33"/>
      <c r="S18" s="33"/>
      <c r="T18" s="60" t="e">
        <f t="shared" si="0"/>
        <v>#VALUE!</v>
      </c>
      <c r="V18" s="4">
        <f t="shared" si="2"/>
        <v>0</v>
      </c>
      <c r="W18" s="4">
        <f t="shared" si="3"/>
        <v>0</v>
      </c>
      <c r="X18" s="4">
        <f t="shared" si="8"/>
        <v>0</v>
      </c>
    </row>
    <row r="19" spans="1:24" ht="22.15" customHeight="1" thickBot="1" x14ac:dyDescent="0.3">
      <c r="A19" s="78">
        <f t="shared" si="9"/>
        <v>13</v>
      </c>
      <c r="B19" s="24"/>
      <c r="C19" s="49"/>
      <c r="D19" s="49"/>
      <c r="E19" s="59"/>
      <c r="F19" s="46"/>
      <c r="G19" s="29" t="str">
        <f t="shared" si="1"/>
        <v/>
      </c>
      <c r="H19" s="39"/>
      <c r="I19" s="29" t="str">
        <f t="shared" si="4"/>
        <v/>
      </c>
      <c r="J19" s="39"/>
      <c r="K19" s="34" t="str">
        <f t="shared" si="5"/>
        <v/>
      </c>
      <c r="L19" s="39"/>
      <c r="M19" s="34" t="str">
        <f t="shared" si="6"/>
        <v/>
      </c>
      <c r="N19" s="39"/>
      <c r="O19" s="34" t="str">
        <f t="shared" si="7"/>
        <v/>
      </c>
      <c r="P19" s="35"/>
      <c r="Q19" s="33"/>
      <c r="R19" s="33"/>
      <c r="S19" s="33"/>
      <c r="T19" s="60" t="e">
        <f t="shared" si="0"/>
        <v>#VALUE!</v>
      </c>
      <c r="V19" s="4">
        <f t="shared" si="2"/>
        <v>0</v>
      </c>
      <c r="W19" s="4">
        <f t="shared" si="3"/>
        <v>0</v>
      </c>
      <c r="X19" s="4">
        <f t="shared" si="8"/>
        <v>0</v>
      </c>
    </row>
    <row r="20" spans="1:24" ht="22.15" customHeight="1" thickBot="1" x14ac:dyDescent="0.3">
      <c r="A20" s="78">
        <f t="shared" si="9"/>
        <v>14</v>
      </c>
      <c r="B20" s="24"/>
      <c r="C20" s="49"/>
      <c r="D20" s="49"/>
      <c r="E20" s="59"/>
      <c r="F20" s="46"/>
      <c r="G20" s="29" t="str">
        <f t="shared" si="1"/>
        <v/>
      </c>
      <c r="H20" s="39"/>
      <c r="I20" s="29" t="str">
        <f t="shared" si="4"/>
        <v/>
      </c>
      <c r="J20" s="39"/>
      <c r="K20" s="34" t="str">
        <f t="shared" si="5"/>
        <v/>
      </c>
      <c r="L20" s="39"/>
      <c r="M20" s="34" t="str">
        <f t="shared" si="6"/>
        <v/>
      </c>
      <c r="N20" s="39"/>
      <c r="O20" s="34" t="str">
        <f t="shared" si="7"/>
        <v/>
      </c>
      <c r="P20" s="35"/>
      <c r="Q20" s="33"/>
      <c r="R20" s="33"/>
      <c r="S20" s="33"/>
      <c r="T20" s="60" t="e">
        <f t="shared" si="0"/>
        <v>#VALUE!</v>
      </c>
      <c r="V20" s="4">
        <f t="shared" si="2"/>
        <v>0</v>
      </c>
      <c r="W20" s="4">
        <f t="shared" si="3"/>
        <v>0</v>
      </c>
      <c r="X20" s="4">
        <f t="shared" si="8"/>
        <v>0</v>
      </c>
    </row>
    <row r="21" spans="1:24" ht="22.15" customHeight="1" thickBot="1" x14ac:dyDescent="0.3">
      <c r="A21" s="78">
        <f t="shared" si="9"/>
        <v>15</v>
      </c>
      <c r="B21" s="24"/>
      <c r="C21" s="49"/>
      <c r="D21" s="49"/>
      <c r="E21" s="59"/>
      <c r="F21" s="46"/>
      <c r="G21" s="29" t="str">
        <f t="shared" si="1"/>
        <v/>
      </c>
      <c r="H21" s="39"/>
      <c r="I21" s="29" t="str">
        <f t="shared" si="4"/>
        <v/>
      </c>
      <c r="J21" s="39"/>
      <c r="K21" s="34" t="str">
        <f t="shared" si="5"/>
        <v/>
      </c>
      <c r="L21" s="39"/>
      <c r="M21" s="34" t="str">
        <f t="shared" si="6"/>
        <v/>
      </c>
      <c r="N21" s="39"/>
      <c r="O21" s="34" t="str">
        <f t="shared" si="7"/>
        <v/>
      </c>
      <c r="P21" s="35"/>
      <c r="Q21" s="33"/>
      <c r="R21" s="33"/>
      <c r="S21" s="33"/>
      <c r="T21" s="60" t="e">
        <f t="shared" si="0"/>
        <v>#VALUE!</v>
      </c>
      <c r="V21" s="4">
        <f t="shared" si="2"/>
        <v>0</v>
      </c>
      <c r="W21" s="4">
        <f t="shared" si="3"/>
        <v>0</v>
      </c>
      <c r="X21" s="4">
        <f t="shared" si="8"/>
        <v>0</v>
      </c>
    </row>
    <row r="22" spans="1:24" ht="22.15" customHeight="1" thickBot="1" x14ac:dyDescent="0.3">
      <c r="A22" s="78">
        <f t="shared" si="9"/>
        <v>16</v>
      </c>
      <c r="B22" s="24"/>
      <c r="C22" s="49"/>
      <c r="D22" s="49"/>
      <c r="E22" s="59"/>
      <c r="F22" s="46"/>
      <c r="G22" s="29" t="str">
        <f t="shared" si="1"/>
        <v/>
      </c>
      <c r="H22" s="39"/>
      <c r="I22" s="29" t="str">
        <f t="shared" si="4"/>
        <v/>
      </c>
      <c r="J22" s="39"/>
      <c r="K22" s="34" t="str">
        <f t="shared" si="5"/>
        <v/>
      </c>
      <c r="L22" s="39"/>
      <c r="M22" s="34" t="str">
        <f t="shared" si="6"/>
        <v/>
      </c>
      <c r="N22" s="39"/>
      <c r="O22" s="34" t="str">
        <f t="shared" si="7"/>
        <v/>
      </c>
      <c r="P22" s="35"/>
      <c r="Q22" s="33"/>
      <c r="R22" s="33"/>
      <c r="S22" s="33"/>
      <c r="T22" s="60" t="e">
        <f t="shared" si="0"/>
        <v>#VALUE!</v>
      </c>
      <c r="V22" s="4">
        <f t="shared" si="2"/>
        <v>0</v>
      </c>
      <c r="W22" s="4">
        <f t="shared" si="3"/>
        <v>0</v>
      </c>
      <c r="X22" s="4">
        <f t="shared" si="8"/>
        <v>0</v>
      </c>
    </row>
    <row r="23" spans="1:24" ht="22.15" customHeight="1" thickBot="1" x14ac:dyDescent="0.3">
      <c r="A23" s="78">
        <f t="shared" si="9"/>
        <v>17</v>
      </c>
      <c r="B23" s="24"/>
      <c r="C23" s="49"/>
      <c r="D23" s="49"/>
      <c r="E23" s="59"/>
      <c r="F23" s="46"/>
      <c r="G23" s="29" t="str">
        <f t="shared" si="1"/>
        <v/>
      </c>
      <c r="H23" s="39"/>
      <c r="I23" s="29" t="str">
        <f t="shared" si="4"/>
        <v/>
      </c>
      <c r="J23" s="39"/>
      <c r="K23" s="34" t="str">
        <f t="shared" si="5"/>
        <v/>
      </c>
      <c r="L23" s="39"/>
      <c r="M23" s="34" t="str">
        <f t="shared" si="6"/>
        <v/>
      </c>
      <c r="N23" s="39"/>
      <c r="O23" s="34" t="str">
        <f t="shared" si="7"/>
        <v/>
      </c>
      <c r="P23" s="35"/>
      <c r="Q23" s="33"/>
      <c r="R23" s="33"/>
      <c r="S23" s="33"/>
      <c r="T23" s="60" t="e">
        <f t="shared" si="0"/>
        <v>#VALUE!</v>
      </c>
      <c r="V23" s="4">
        <f t="shared" si="2"/>
        <v>0</v>
      </c>
      <c r="W23" s="4">
        <f t="shared" si="3"/>
        <v>0</v>
      </c>
      <c r="X23" s="4">
        <f t="shared" si="8"/>
        <v>0</v>
      </c>
    </row>
    <row r="24" spans="1:24" ht="22.15" customHeight="1" thickBot="1" x14ac:dyDescent="0.3">
      <c r="A24" s="78">
        <f t="shared" si="9"/>
        <v>18</v>
      </c>
      <c r="B24" s="24"/>
      <c r="C24" s="49"/>
      <c r="D24" s="49"/>
      <c r="E24" s="59"/>
      <c r="F24" s="46"/>
      <c r="G24" s="29" t="str">
        <f t="shared" si="1"/>
        <v/>
      </c>
      <c r="H24" s="39"/>
      <c r="I24" s="29" t="str">
        <f t="shared" si="4"/>
        <v/>
      </c>
      <c r="J24" s="39"/>
      <c r="K24" s="34" t="str">
        <f t="shared" si="5"/>
        <v/>
      </c>
      <c r="L24" s="39"/>
      <c r="M24" s="34" t="str">
        <f t="shared" si="6"/>
        <v/>
      </c>
      <c r="N24" s="39"/>
      <c r="O24" s="34" t="str">
        <f t="shared" si="7"/>
        <v/>
      </c>
      <c r="P24" s="35"/>
      <c r="Q24" s="33"/>
      <c r="R24" s="33"/>
      <c r="S24" s="33"/>
      <c r="T24" s="60" t="e">
        <f t="shared" si="0"/>
        <v>#VALUE!</v>
      </c>
      <c r="V24" s="4">
        <f t="shared" si="2"/>
        <v>0</v>
      </c>
      <c r="W24" s="4">
        <f t="shared" si="3"/>
        <v>0</v>
      </c>
      <c r="X24" s="4">
        <f t="shared" si="8"/>
        <v>0</v>
      </c>
    </row>
    <row r="25" spans="1:24" ht="22.15" customHeight="1" thickBot="1" x14ac:dyDescent="0.3">
      <c r="A25" s="78">
        <f t="shared" si="9"/>
        <v>19</v>
      </c>
      <c r="B25" s="24"/>
      <c r="C25" s="49"/>
      <c r="D25" s="49"/>
      <c r="E25" s="59"/>
      <c r="F25" s="46"/>
      <c r="G25" s="29" t="str">
        <f t="shared" si="1"/>
        <v/>
      </c>
      <c r="H25" s="39"/>
      <c r="I25" s="29" t="str">
        <f t="shared" si="4"/>
        <v/>
      </c>
      <c r="J25" s="39"/>
      <c r="K25" s="34" t="str">
        <f t="shared" si="5"/>
        <v/>
      </c>
      <c r="L25" s="39"/>
      <c r="M25" s="34" t="str">
        <f t="shared" si="6"/>
        <v/>
      </c>
      <c r="N25" s="39"/>
      <c r="O25" s="34" t="str">
        <f t="shared" si="7"/>
        <v/>
      </c>
      <c r="P25" s="35"/>
      <c r="Q25" s="33"/>
      <c r="R25" s="33"/>
      <c r="S25" s="33"/>
      <c r="T25" s="60" t="e">
        <f t="shared" si="0"/>
        <v>#VALUE!</v>
      </c>
      <c r="V25" s="4">
        <f t="shared" si="2"/>
        <v>0</v>
      </c>
      <c r="W25" s="4">
        <f t="shared" si="3"/>
        <v>0</v>
      </c>
      <c r="X25" s="4">
        <f t="shared" si="8"/>
        <v>0</v>
      </c>
    </row>
    <row r="26" spans="1:24" ht="22.15" customHeight="1" thickBot="1" x14ac:dyDescent="0.3">
      <c r="A26" s="78">
        <f t="shared" si="9"/>
        <v>20</v>
      </c>
      <c r="B26" s="24"/>
      <c r="C26" s="49"/>
      <c r="D26" s="49"/>
      <c r="E26" s="59"/>
      <c r="F26" s="46"/>
      <c r="G26" s="29" t="str">
        <f t="shared" si="1"/>
        <v/>
      </c>
      <c r="H26" s="39"/>
      <c r="I26" s="29" t="str">
        <f t="shared" si="4"/>
        <v/>
      </c>
      <c r="J26" s="39"/>
      <c r="K26" s="34" t="str">
        <f t="shared" si="5"/>
        <v/>
      </c>
      <c r="L26" s="39"/>
      <c r="M26" s="34" t="str">
        <f t="shared" si="6"/>
        <v/>
      </c>
      <c r="N26" s="39"/>
      <c r="O26" s="34" t="str">
        <f t="shared" si="7"/>
        <v/>
      </c>
      <c r="P26" s="35"/>
      <c r="Q26" s="33"/>
      <c r="R26" s="33"/>
      <c r="S26" s="33"/>
      <c r="T26" s="60" t="e">
        <f t="shared" si="0"/>
        <v>#VALUE!</v>
      </c>
      <c r="V26" s="4">
        <f t="shared" si="2"/>
        <v>0</v>
      </c>
      <c r="W26" s="4">
        <f t="shared" si="3"/>
        <v>0</v>
      </c>
      <c r="X26" s="4">
        <f t="shared" si="8"/>
        <v>0</v>
      </c>
    </row>
    <row r="27" spans="1:24" ht="22.15" customHeight="1" thickBot="1" x14ac:dyDescent="0.3">
      <c r="A27" s="78">
        <f t="shared" si="9"/>
        <v>21</v>
      </c>
      <c r="B27" s="24"/>
      <c r="C27" s="49"/>
      <c r="D27" s="49"/>
      <c r="E27" s="59"/>
      <c r="F27" s="46"/>
      <c r="G27" s="29" t="str">
        <f t="shared" si="1"/>
        <v/>
      </c>
      <c r="H27" s="39"/>
      <c r="I27" s="29" t="str">
        <f t="shared" si="4"/>
        <v/>
      </c>
      <c r="J27" s="39"/>
      <c r="K27" s="34" t="str">
        <f t="shared" si="5"/>
        <v/>
      </c>
      <c r="L27" s="39"/>
      <c r="M27" s="34" t="str">
        <f t="shared" si="6"/>
        <v/>
      </c>
      <c r="N27" s="39"/>
      <c r="O27" s="34" t="str">
        <f t="shared" si="7"/>
        <v/>
      </c>
      <c r="P27" s="35"/>
      <c r="Q27" s="33"/>
      <c r="R27" s="33"/>
      <c r="S27" s="33"/>
      <c r="T27" s="60" t="e">
        <f t="shared" si="0"/>
        <v>#VALUE!</v>
      </c>
      <c r="V27" s="4">
        <f t="shared" si="2"/>
        <v>0</v>
      </c>
      <c r="W27" s="4">
        <f t="shared" si="3"/>
        <v>0</v>
      </c>
      <c r="X27" s="4">
        <f t="shared" si="8"/>
        <v>0</v>
      </c>
    </row>
    <row r="28" spans="1:24" ht="22.15" customHeight="1" thickBot="1" x14ac:dyDescent="0.3">
      <c r="A28" s="78">
        <f t="shared" si="9"/>
        <v>22</v>
      </c>
      <c r="B28" s="24"/>
      <c r="C28" s="49"/>
      <c r="D28" s="49"/>
      <c r="E28" s="59"/>
      <c r="F28" s="46"/>
      <c r="G28" s="29" t="str">
        <f t="shared" si="1"/>
        <v/>
      </c>
      <c r="H28" s="39"/>
      <c r="I28" s="29" t="str">
        <f t="shared" si="4"/>
        <v/>
      </c>
      <c r="J28" s="39"/>
      <c r="K28" s="34" t="str">
        <f t="shared" si="5"/>
        <v/>
      </c>
      <c r="L28" s="39"/>
      <c r="M28" s="34" t="str">
        <f t="shared" si="6"/>
        <v/>
      </c>
      <c r="N28" s="39"/>
      <c r="O28" s="34" t="str">
        <f t="shared" si="7"/>
        <v/>
      </c>
      <c r="P28" s="35"/>
      <c r="Q28" s="33"/>
      <c r="R28" s="33"/>
      <c r="S28" s="33"/>
      <c r="T28" s="60" t="e">
        <f t="shared" si="0"/>
        <v>#VALUE!</v>
      </c>
      <c r="V28" s="4">
        <f t="shared" si="2"/>
        <v>0</v>
      </c>
      <c r="W28" s="4">
        <f t="shared" si="3"/>
        <v>0</v>
      </c>
      <c r="X28" s="4">
        <f t="shared" si="8"/>
        <v>0</v>
      </c>
    </row>
    <row r="29" spans="1:24" ht="22.15" customHeight="1" thickBot="1" x14ac:dyDescent="0.3">
      <c r="A29" s="78">
        <f t="shared" si="9"/>
        <v>23</v>
      </c>
      <c r="B29" s="24"/>
      <c r="C29" s="49"/>
      <c r="D29" s="49"/>
      <c r="E29" s="59"/>
      <c r="F29" s="46"/>
      <c r="G29" s="29" t="str">
        <f t="shared" si="1"/>
        <v/>
      </c>
      <c r="H29" s="39"/>
      <c r="I29" s="29" t="str">
        <f t="shared" si="4"/>
        <v/>
      </c>
      <c r="J29" s="39"/>
      <c r="K29" s="34" t="str">
        <f t="shared" si="5"/>
        <v/>
      </c>
      <c r="L29" s="39"/>
      <c r="M29" s="34" t="str">
        <f t="shared" si="6"/>
        <v/>
      </c>
      <c r="N29" s="39"/>
      <c r="O29" s="34" t="str">
        <f t="shared" si="7"/>
        <v/>
      </c>
      <c r="P29" s="35"/>
      <c r="Q29" s="33"/>
      <c r="R29" s="33"/>
      <c r="S29" s="33"/>
      <c r="T29" s="60" t="e">
        <f t="shared" si="0"/>
        <v>#VALUE!</v>
      </c>
      <c r="V29" s="4">
        <f t="shared" si="2"/>
        <v>0</v>
      </c>
      <c r="W29" s="4">
        <f t="shared" si="3"/>
        <v>0</v>
      </c>
      <c r="X29" s="4">
        <f t="shared" si="8"/>
        <v>0</v>
      </c>
    </row>
    <row r="30" spans="1:24" ht="22.15" customHeight="1" thickBot="1" x14ac:dyDescent="0.3">
      <c r="A30" s="78">
        <f t="shared" si="9"/>
        <v>24</v>
      </c>
      <c r="B30" s="24"/>
      <c r="C30" s="49"/>
      <c r="D30" s="49"/>
      <c r="E30" s="59"/>
      <c r="F30" s="46"/>
      <c r="G30" s="29" t="str">
        <f t="shared" si="1"/>
        <v/>
      </c>
      <c r="H30" s="39"/>
      <c r="I30" s="29" t="str">
        <f t="shared" si="4"/>
        <v/>
      </c>
      <c r="J30" s="39"/>
      <c r="K30" s="34" t="str">
        <f t="shared" si="5"/>
        <v/>
      </c>
      <c r="L30" s="39"/>
      <c r="M30" s="34" t="str">
        <f t="shared" si="6"/>
        <v/>
      </c>
      <c r="N30" s="39"/>
      <c r="O30" s="34" t="str">
        <f t="shared" si="7"/>
        <v/>
      </c>
      <c r="P30" s="35"/>
      <c r="Q30" s="33"/>
      <c r="R30" s="33"/>
      <c r="S30" s="33"/>
      <c r="T30" s="60" t="e">
        <f t="shared" si="0"/>
        <v>#VALUE!</v>
      </c>
      <c r="V30" s="4">
        <f t="shared" si="2"/>
        <v>0</v>
      </c>
      <c r="W30" s="4">
        <f t="shared" si="3"/>
        <v>0</v>
      </c>
      <c r="X30" s="4">
        <f t="shared" si="8"/>
        <v>0</v>
      </c>
    </row>
    <row r="31" spans="1:24" ht="22.15" customHeight="1" thickBot="1" x14ac:dyDescent="0.3">
      <c r="A31" s="78">
        <f t="shared" si="9"/>
        <v>25</v>
      </c>
      <c r="B31" s="24"/>
      <c r="C31" s="49"/>
      <c r="D31" s="49"/>
      <c r="E31" s="59"/>
      <c r="F31" s="46"/>
      <c r="G31" s="29" t="str">
        <f t="shared" si="1"/>
        <v/>
      </c>
      <c r="H31" s="39"/>
      <c r="I31" s="29" t="str">
        <f t="shared" si="4"/>
        <v/>
      </c>
      <c r="J31" s="39"/>
      <c r="K31" s="34" t="str">
        <f t="shared" si="5"/>
        <v/>
      </c>
      <c r="L31" s="39"/>
      <c r="M31" s="34" t="str">
        <f t="shared" si="6"/>
        <v/>
      </c>
      <c r="N31" s="39"/>
      <c r="O31" s="34" t="str">
        <f t="shared" si="7"/>
        <v/>
      </c>
      <c r="P31" s="35"/>
      <c r="Q31" s="33"/>
      <c r="R31" s="33"/>
      <c r="S31" s="33"/>
      <c r="T31" s="60" t="e">
        <f t="shared" si="0"/>
        <v>#VALUE!</v>
      </c>
      <c r="V31" s="4">
        <f t="shared" si="2"/>
        <v>0</v>
      </c>
      <c r="W31" s="4">
        <f t="shared" si="3"/>
        <v>0</v>
      </c>
      <c r="X31" s="4">
        <f t="shared" si="8"/>
        <v>0</v>
      </c>
    </row>
    <row r="32" spans="1:24" ht="22.15" customHeight="1" thickBot="1" x14ac:dyDescent="0.3">
      <c r="A32" s="78">
        <f t="shared" si="9"/>
        <v>26</v>
      </c>
      <c r="B32" s="24"/>
      <c r="C32" s="49"/>
      <c r="D32" s="49"/>
      <c r="E32" s="59"/>
      <c r="F32" s="46"/>
      <c r="G32" s="29" t="str">
        <f t="shared" si="1"/>
        <v/>
      </c>
      <c r="H32" s="39"/>
      <c r="I32" s="29" t="str">
        <f t="shared" si="4"/>
        <v/>
      </c>
      <c r="J32" s="39"/>
      <c r="K32" s="34" t="str">
        <f t="shared" si="5"/>
        <v/>
      </c>
      <c r="L32" s="39"/>
      <c r="M32" s="34" t="str">
        <f t="shared" si="6"/>
        <v/>
      </c>
      <c r="N32" s="39"/>
      <c r="O32" s="34" t="str">
        <f t="shared" si="7"/>
        <v/>
      </c>
      <c r="P32" s="35"/>
      <c r="Q32" s="33"/>
      <c r="R32" s="33"/>
      <c r="S32" s="33"/>
      <c r="T32" s="60" t="e">
        <f t="shared" si="0"/>
        <v>#VALUE!</v>
      </c>
      <c r="V32" s="4">
        <f t="shared" si="2"/>
        <v>0</v>
      </c>
      <c r="W32" s="4">
        <f t="shared" si="3"/>
        <v>0</v>
      </c>
      <c r="X32" s="4">
        <f t="shared" si="8"/>
        <v>0</v>
      </c>
    </row>
    <row r="33" spans="1:24" ht="22.15" customHeight="1" thickBot="1" x14ac:dyDescent="0.3">
      <c r="A33" s="78">
        <f t="shared" si="9"/>
        <v>27</v>
      </c>
      <c r="B33" s="24"/>
      <c r="C33" s="49"/>
      <c r="D33" s="49"/>
      <c r="E33" s="59"/>
      <c r="F33" s="46"/>
      <c r="G33" s="29" t="str">
        <f t="shared" si="1"/>
        <v/>
      </c>
      <c r="H33" s="39"/>
      <c r="I33" s="29" t="str">
        <f t="shared" si="4"/>
        <v/>
      </c>
      <c r="J33" s="39"/>
      <c r="K33" s="34" t="str">
        <f t="shared" si="5"/>
        <v/>
      </c>
      <c r="L33" s="39"/>
      <c r="M33" s="34" t="str">
        <f t="shared" si="6"/>
        <v/>
      </c>
      <c r="N33" s="39"/>
      <c r="O33" s="34" t="str">
        <f t="shared" si="7"/>
        <v/>
      </c>
      <c r="P33" s="35"/>
      <c r="Q33" s="33"/>
      <c r="R33" s="33"/>
      <c r="S33" s="33"/>
      <c r="T33" s="60" t="e">
        <f t="shared" si="0"/>
        <v>#VALUE!</v>
      </c>
      <c r="V33" s="4">
        <f t="shared" si="2"/>
        <v>0</v>
      </c>
      <c r="W33" s="4">
        <f t="shared" si="3"/>
        <v>0</v>
      </c>
      <c r="X33" s="4">
        <f t="shared" si="8"/>
        <v>0</v>
      </c>
    </row>
    <row r="34" spans="1:24" ht="22.15" customHeight="1" thickBot="1" x14ac:dyDescent="0.3">
      <c r="A34" s="78">
        <f t="shared" si="9"/>
        <v>28</v>
      </c>
      <c r="B34" s="24"/>
      <c r="C34" s="49"/>
      <c r="D34" s="49"/>
      <c r="E34" s="59"/>
      <c r="F34" s="46"/>
      <c r="G34" s="29" t="str">
        <f t="shared" si="1"/>
        <v/>
      </c>
      <c r="H34" s="39"/>
      <c r="I34" s="29" t="str">
        <f t="shared" si="4"/>
        <v/>
      </c>
      <c r="J34" s="39"/>
      <c r="K34" s="34" t="str">
        <f t="shared" si="5"/>
        <v/>
      </c>
      <c r="L34" s="39"/>
      <c r="M34" s="34" t="str">
        <f t="shared" si="6"/>
        <v/>
      </c>
      <c r="N34" s="39"/>
      <c r="O34" s="34" t="str">
        <f t="shared" si="7"/>
        <v/>
      </c>
      <c r="P34" s="35"/>
      <c r="Q34" s="33"/>
      <c r="R34" s="33"/>
      <c r="S34" s="33"/>
      <c r="T34" s="60" t="e">
        <f t="shared" si="0"/>
        <v>#VALUE!</v>
      </c>
      <c r="V34" s="4">
        <f t="shared" si="2"/>
        <v>0</v>
      </c>
      <c r="W34" s="4">
        <f t="shared" si="3"/>
        <v>0</v>
      </c>
      <c r="X34" s="4">
        <f t="shared" si="8"/>
        <v>0</v>
      </c>
    </row>
    <row r="35" spans="1:24" ht="22.15" customHeight="1" thickBot="1" x14ac:dyDescent="0.3">
      <c r="A35" s="78">
        <f t="shared" si="9"/>
        <v>29</v>
      </c>
      <c r="B35" s="24"/>
      <c r="C35" s="49"/>
      <c r="D35" s="49"/>
      <c r="E35" s="59"/>
      <c r="F35" s="46"/>
      <c r="G35" s="29" t="str">
        <f t="shared" si="1"/>
        <v/>
      </c>
      <c r="H35" s="39"/>
      <c r="I35" s="29" t="str">
        <f t="shared" si="4"/>
        <v/>
      </c>
      <c r="J35" s="39"/>
      <c r="K35" s="34" t="str">
        <f t="shared" si="5"/>
        <v/>
      </c>
      <c r="L35" s="39"/>
      <c r="M35" s="34" t="str">
        <f t="shared" si="6"/>
        <v/>
      </c>
      <c r="N35" s="39"/>
      <c r="O35" s="34" t="str">
        <f t="shared" si="7"/>
        <v/>
      </c>
      <c r="P35" s="35"/>
      <c r="Q35" s="33"/>
      <c r="R35" s="33"/>
      <c r="S35" s="33"/>
      <c r="T35" s="60" t="e">
        <f t="shared" si="0"/>
        <v>#VALUE!</v>
      </c>
      <c r="V35" s="4">
        <f t="shared" si="2"/>
        <v>0</v>
      </c>
      <c r="W35" s="4">
        <f t="shared" si="3"/>
        <v>0</v>
      </c>
      <c r="X35" s="4">
        <f t="shared" si="8"/>
        <v>0</v>
      </c>
    </row>
    <row r="36" spans="1:24" ht="22.15" customHeight="1" thickBot="1" x14ac:dyDescent="0.3">
      <c r="A36" s="78">
        <f t="shared" si="9"/>
        <v>30</v>
      </c>
      <c r="B36" s="24"/>
      <c r="C36" s="49"/>
      <c r="D36" s="49"/>
      <c r="E36" s="59"/>
      <c r="F36" s="46"/>
      <c r="G36" s="29" t="str">
        <f t="shared" si="1"/>
        <v/>
      </c>
      <c r="H36" s="39"/>
      <c r="I36" s="29" t="str">
        <f t="shared" si="4"/>
        <v/>
      </c>
      <c r="J36" s="39"/>
      <c r="K36" s="34" t="str">
        <f t="shared" si="5"/>
        <v/>
      </c>
      <c r="L36" s="39"/>
      <c r="M36" s="34" t="str">
        <f t="shared" si="6"/>
        <v/>
      </c>
      <c r="N36" s="39"/>
      <c r="O36" s="34" t="str">
        <f t="shared" si="7"/>
        <v/>
      </c>
      <c r="P36" s="35"/>
      <c r="Q36" s="33"/>
      <c r="R36" s="33"/>
      <c r="S36" s="33"/>
      <c r="T36" s="60" t="e">
        <f t="shared" si="0"/>
        <v>#VALUE!</v>
      </c>
      <c r="V36" s="4">
        <f t="shared" ref="V36:V46" si="10">COUNTIFS($G36,1)+COUNTIFS($I36,1)+COUNTIFS($K36,1)+COUNTIFS($M36,1)+COUNTIFS($O36,1)+COUNTIFS(P36:S36,0)</f>
        <v>0</v>
      </c>
      <c r="W36" s="4">
        <f t="shared" si="3"/>
        <v>0</v>
      </c>
      <c r="X36" s="4">
        <f t="shared" ref="X36:X46" si="11">COUNTIFS($G36,3)+COUNTIFS($I36,3)+COUNTIFS($K36,3)+COUNTIFS($M36,3)+COUNTIFS($O36,3)+COUNTIFS(P36:S36,1)</f>
        <v>0</v>
      </c>
    </row>
    <row r="37" spans="1:24" ht="22.15" customHeight="1" thickBot="1" x14ac:dyDescent="0.3">
      <c r="A37" s="78">
        <f t="shared" si="9"/>
        <v>31</v>
      </c>
      <c r="B37" s="24"/>
      <c r="C37" s="49"/>
      <c r="D37" s="49"/>
      <c r="E37" s="59"/>
      <c r="F37" s="46"/>
      <c r="G37" s="29" t="str">
        <f t="shared" si="1"/>
        <v/>
      </c>
      <c r="H37" s="39"/>
      <c r="I37" s="29" t="str">
        <f t="shared" si="4"/>
        <v/>
      </c>
      <c r="J37" s="39"/>
      <c r="K37" s="34" t="str">
        <f t="shared" si="5"/>
        <v/>
      </c>
      <c r="L37" s="39"/>
      <c r="M37" s="34" t="str">
        <f t="shared" si="6"/>
        <v/>
      </c>
      <c r="N37" s="39"/>
      <c r="O37" s="34" t="str">
        <f t="shared" si="7"/>
        <v/>
      </c>
      <c r="P37" s="35"/>
      <c r="Q37" s="33"/>
      <c r="R37" s="33"/>
      <c r="S37" s="33"/>
      <c r="T37" s="60" t="e">
        <f t="shared" si="0"/>
        <v>#VALUE!</v>
      </c>
      <c r="V37" s="4">
        <f t="shared" si="10"/>
        <v>0</v>
      </c>
      <c r="W37" s="4">
        <f t="shared" si="3"/>
        <v>0</v>
      </c>
      <c r="X37" s="4">
        <f t="shared" si="11"/>
        <v>0</v>
      </c>
    </row>
    <row r="38" spans="1:24" ht="22.15" customHeight="1" thickBot="1" x14ac:dyDescent="0.3">
      <c r="A38" s="78">
        <f t="shared" si="9"/>
        <v>32</v>
      </c>
      <c r="B38" s="24"/>
      <c r="C38" s="49"/>
      <c r="D38" s="49"/>
      <c r="E38" s="59"/>
      <c r="F38" s="46"/>
      <c r="G38" s="29" t="str">
        <f t="shared" si="1"/>
        <v/>
      </c>
      <c r="H38" s="39"/>
      <c r="I38" s="29" t="str">
        <f t="shared" si="4"/>
        <v/>
      </c>
      <c r="J38" s="39"/>
      <c r="K38" s="34" t="str">
        <f t="shared" si="5"/>
        <v/>
      </c>
      <c r="L38" s="39"/>
      <c r="M38" s="34" t="str">
        <f t="shared" si="6"/>
        <v/>
      </c>
      <c r="N38" s="39"/>
      <c r="O38" s="34" t="str">
        <f t="shared" si="7"/>
        <v/>
      </c>
      <c r="P38" s="35"/>
      <c r="Q38" s="33"/>
      <c r="R38" s="33"/>
      <c r="S38" s="33"/>
      <c r="T38" s="60" t="e">
        <f t="shared" si="0"/>
        <v>#VALUE!</v>
      </c>
      <c r="V38" s="4">
        <f t="shared" si="10"/>
        <v>0</v>
      </c>
      <c r="W38" s="4">
        <f t="shared" si="3"/>
        <v>0</v>
      </c>
      <c r="X38" s="4">
        <f t="shared" si="11"/>
        <v>0</v>
      </c>
    </row>
    <row r="39" spans="1:24" ht="22.15" customHeight="1" thickBot="1" x14ac:dyDescent="0.3">
      <c r="A39" s="78">
        <f t="shared" si="9"/>
        <v>33</v>
      </c>
      <c r="B39" s="24"/>
      <c r="C39" s="49"/>
      <c r="D39" s="49"/>
      <c r="E39" s="59"/>
      <c r="F39" s="46"/>
      <c r="G39" s="29" t="str">
        <f t="shared" si="1"/>
        <v/>
      </c>
      <c r="H39" s="39"/>
      <c r="I39" s="29" t="str">
        <f t="shared" si="4"/>
        <v/>
      </c>
      <c r="J39" s="39"/>
      <c r="K39" s="34" t="str">
        <f t="shared" si="5"/>
        <v/>
      </c>
      <c r="L39" s="39"/>
      <c r="M39" s="34" t="str">
        <f t="shared" si="6"/>
        <v/>
      </c>
      <c r="N39" s="39"/>
      <c r="O39" s="34" t="str">
        <f t="shared" si="7"/>
        <v/>
      </c>
      <c r="P39" s="35"/>
      <c r="Q39" s="33"/>
      <c r="R39" s="33"/>
      <c r="S39" s="33"/>
      <c r="T39" s="60" t="e">
        <f t="shared" si="0"/>
        <v>#VALUE!</v>
      </c>
      <c r="V39" s="4">
        <f t="shared" si="10"/>
        <v>0</v>
      </c>
      <c r="W39" s="4">
        <f t="shared" si="3"/>
        <v>0</v>
      </c>
      <c r="X39" s="4">
        <f t="shared" si="11"/>
        <v>0</v>
      </c>
    </row>
    <row r="40" spans="1:24" ht="22.15" customHeight="1" thickBot="1" x14ac:dyDescent="0.3">
      <c r="A40" s="78">
        <f t="shared" si="9"/>
        <v>34</v>
      </c>
      <c r="B40" s="24"/>
      <c r="C40" s="49"/>
      <c r="D40" s="49"/>
      <c r="E40" s="59"/>
      <c r="F40" s="46"/>
      <c r="G40" s="29" t="str">
        <f t="shared" si="1"/>
        <v/>
      </c>
      <c r="H40" s="39"/>
      <c r="I40" s="29" t="str">
        <f t="shared" si="4"/>
        <v/>
      </c>
      <c r="J40" s="39"/>
      <c r="K40" s="34" t="str">
        <f t="shared" si="5"/>
        <v/>
      </c>
      <c r="L40" s="39"/>
      <c r="M40" s="34" t="str">
        <f t="shared" si="6"/>
        <v/>
      </c>
      <c r="N40" s="39"/>
      <c r="O40" s="34" t="str">
        <f t="shared" si="7"/>
        <v/>
      </c>
      <c r="P40" s="35"/>
      <c r="Q40" s="33"/>
      <c r="R40" s="33"/>
      <c r="S40" s="33"/>
      <c r="T40" s="60" t="e">
        <f t="shared" si="0"/>
        <v>#VALUE!</v>
      </c>
      <c r="V40" s="4">
        <f t="shared" si="10"/>
        <v>0</v>
      </c>
      <c r="W40" s="4">
        <f t="shared" si="3"/>
        <v>0</v>
      </c>
      <c r="X40" s="4">
        <f t="shared" si="11"/>
        <v>0</v>
      </c>
    </row>
    <row r="41" spans="1:24" ht="22.15" customHeight="1" thickBot="1" x14ac:dyDescent="0.3">
      <c r="A41" s="78">
        <f t="shared" si="9"/>
        <v>35</v>
      </c>
      <c r="B41" s="24"/>
      <c r="C41" s="49"/>
      <c r="D41" s="49"/>
      <c r="E41" s="59"/>
      <c r="F41" s="46"/>
      <c r="G41" s="29" t="str">
        <f t="shared" si="1"/>
        <v/>
      </c>
      <c r="H41" s="39"/>
      <c r="I41" s="29" t="str">
        <f t="shared" si="4"/>
        <v/>
      </c>
      <c r="J41" s="39"/>
      <c r="K41" s="34" t="str">
        <f t="shared" si="5"/>
        <v/>
      </c>
      <c r="L41" s="39"/>
      <c r="M41" s="34" t="str">
        <f t="shared" si="6"/>
        <v/>
      </c>
      <c r="N41" s="39"/>
      <c r="O41" s="34" t="str">
        <f t="shared" si="7"/>
        <v/>
      </c>
      <c r="P41" s="35"/>
      <c r="Q41" s="33"/>
      <c r="R41" s="33"/>
      <c r="S41" s="33"/>
      <c r="T41" s="60" t="e">
        <f t="shared" si="0"/>
        <v>#VALUE!</v>
      </c>
      <c r="V41" s="4">
        <f t="shared" si="10"/>
        <v>0</v>
      </c>
      <c r="W41" s="4">
        <f t="shared" si="3"/>
        <v>0</v>
      </c>
      <c r="X41" s="4">
        <f t="shared" si="11"/>
        <v>0</v>
      </c>
    </row>
    <row r="42" spans="1:24" ht="22.15" customHeight="1" thickBot="1" x14ac:dyDescent="0.3">
      <c r="A42" s="78">
        <f t="shared" si="9"/>
        <v>36</v>
      </c>
      <c r="B42" s="24"/>
      <c r="C42" s="49"/>
      <c r="D42" s="49"/>
      <c r="E42" s="59"/>
      <c r="F42" s="46"/>
      <c r="G42" s="29" t="str">
        <f t="shared" si="1"/>
        <v/>
      </c>
      <c r="H42" s="39"/>
      <c r="I42" s="29" t="str">
        <f t="shared" si="4"/>
        <v/>
      </c>
      <c r="J42" s="39"/>
      <c r="K42" s="34" t="str">
        <f t="shared" si="5"/>
        <v/>
      </c>
      <c r="L42" s="39"/>
      <c r="M42" s="34" t="str">
        <f t="shared" si="6"/>
        <v/>
      </c>
      <c r="N42" s="39"/>
      <c r="O42" s="34" t="str">
        <f t="shared" si="7"/>
        <v/>
      </c>
      <c r="P42" s="35"/>
      <c r="Q42" s="33"/>
      <c r="R42" s="33"/>
      <c r="S42" s="33"/>
      <c r="T42" s="60" t="e">
        <f t="shared" si="0"/>
        <v>#VALUE!</v>
      </c>
      <c r="V42" s="4">
        <f t="shared" si="10"/>
        <v>0</v>
      </c>
      <c r="W42" s="4">
        <f t="shared" si="3"/>
        <v>0</v>
      </c>
      <c r="X42" s="4">
        <f t="shared" si="11"/>
        <v>0</v>
      </c>
    </row>
    <row r="43" spans="1:24" ht="22.15" customHeight="1" thickBot="1" x14ac:dyDescent="0.3">
      <c r="A43" s="78">
        <f t="shared" si="9"/>
        <v>37</v>
      </c>
      <c r="B43" s="24"/>
      <c r="C43" s="49"/>
      <c r="D43" s="49"/>
      <c r="E43" s="59"/>
      <c r="F43" s="46"/>
      <c r="G43" s="29" t="str">
        <f t="shared" si="1"/>
        <v/>
      </c>
      <c r="H43" s="39"/>
      <c r="I43" s="29" t="str">
        <f t="shared" si="4"/>
        <v/>
      </c>
      <c r="J43" s="39"/>
      <c r="K43" s="34" t="str">
        <f t="shared" si="5"/>
        <v/>
      </c>
      <c r="L43" s="39"/>
      <c r="M43" s="34" t="str">
        <f t="shared" si="6"/>
        <v/>
      </c>
      <c r="N43" s="39"/>
      <c r="O43" s="34" t="str">
        <f t="shared" si="7"/>
        <v/>
      </c>
      <c r="P43" s="35"/>
      <c r="Q43" s="33"/>
      <c r="R43" s="33"/>
      <c r="S43" s="33"/>
      <c r="T43" s="60" t="e">
        <f t="shared" si="0"/>
        <v>#VALUE!</v>
      </c>
      <c r="V43" s="4">
        <f t="shared" si="10"/>
        <v>0</v>
      </c>
      <c r="W43" s="4">
        <f t="shared" si="3"/>
        <v>0</v>
      </c>
      <c r="X43" s="4">
        <f t="shared" si="11"/>
        <v>0</v>
      </c>
    </row>
    <row r="44" spans="1:24" ht="22.15" customHeight="1" thickBot="1" x14ac:dyDescent="0.3">
      <c r="A44" s="78">
        <f t="shared" si="9"/>
        <v>38</v>
      </c>
      <c r="B44" s="24"/>
      <c r="C44" s="49"/>
      <c r="D44" s="49"/>
      <c r="E44" s="59"/>
      <c r="F44" s="46"/>
      <c r="G44" s="29" t="str">
        <f t="shared" si="1"/>
        <v/>
      </c>
      <c r="H44" s="39"/>
      <c r="I44" s="29" t="str">
        <f t="shared" si="4"/>
        <v/>
      </c>
      <c r="J44" s="39"/>
      <c r="K44" s="34" t="str">
        <f t="shared" si="5"/>
        <v/>
      </c>
      <c r="L44" s="39"/>
      <c r="M44" s="34" t="str">
        <f t="shared" si="6"/>
        <v/>
      </c>
      <c r="N44" s="39"/>
      <c r="O44" s="34" t="str">
        <f t="shared" si="7"/>
        <v/>
      </c>
      <c r="P44" s="35"/>
      <c r="Q44" s="33"/>
      <c r="R44" s="33"/>
      <c r="S44" s="33"/>
      <c r="T44" s="60" t="e">
        <f t="shared" si="0"/>
        <v>#VALUE!</v>
      </c>
      <c r="V44" s="4">
        <f t="shared" si="10"/>
        <v>0</v>
      </c>
      <c r="W44" s="4">
        <f t="shared" si="3"/>
        <v>0</v>
      </c>
      <c r="X44" s="4">
        <f t="shared" si="11"/>
        <v>0</v>
      </c>
    </row>
    <row r="45" spans="1:24" ht="22.15" customHeight="1" thickBot="1" x14ac:dyDescent="0.3">
      <c r="A45" s="78">
        <f t="shared" si="9"/>
        <v>39</v>
      </c>
      <c r="B45" s="24"/>
      <c r="C45" s="49"/>
      <c r="D45" s="49"/>
      <c r="E45" s="59"/>
      <c r="F45" s="46"/>
      <c r="G45" s="29" t="str">
        <f t="shared" si="1"/>
        <v/>
      </c>
      <c r="H45" s="39"/>
      <c r="I45" s="29" t="str">
        <f t="shared" si="4"/>
        <v/>
      </c>
      <c r="J45" s="39"/>
      <c r="K45" s="34" t="str">
        <f t="shared" si="5"/>
        <v/>
      </c>
      <c r="L45" s="39"/>
      <c r="M45" s="34" t="str">
        <f t="shared" si="6"/>
        <v/>
      </c>
      <c r="N45" s="39"/>
      <c r="O45" s="34" t="str">
        <f t="shared" si="7"/>
        <v/>
      </c>
      <c r="P45" s="35"/>
      <c r="Q45" s="33"/>
      <c r="R45" s="33"/>
      <c r="S45" s="33"/>
      <c r="T45" s="60" t="e">
        <f t="shared" si="0"/>
        <v>#VALUE!</v>
      </c>
      <c r="V45" s="4">
        <f t="shared" si="10"/>
        <v>0</v>
      </c>
      <c r="W45" s="4">
        <f t="shared" si="3"/>
        <v>0</v>
      </c>
      <c r="X45" s="4">
        <f t="shared" si="11"/>
        <v>0</v>
      </c>
    </row>
    <row r="46" spans="1:24" ht="22.15" customHeight="1" thickBot="1" x14ac:dyDescent="0.3">
      <c r="A46" s="78">
        <f t="shared" si="9"/>
        <v>40</v>
      </c>
      <c r="B46" s="24"/>
      <c r="C46" s="49"/>
      <c r="D46" s="49"/>
      <c r="E46" s="59"/>
      <c r="F46" s="46"/>
      <c r="G46" s="29" t="str">
        <f t="shared" si="1"/>
        <v/>
      </c>
      <c r="H46" s="39"/>
      <c r="I46" s="29" t="str">
        <f t="shared" si="4"/>
        <v/>
      </c>
      <c r="J46" s="39"/>
      <c r="K46" s="34" t="str">
        <f t="shared" si="5"/>
        <v/>
      </c>
      <c r="L46" s="39"/>
      <c r="M46" s="34" t="str">
        <f t="shared" si="6"/>
        <v/>
      </c>
      <c r="N46" s="39"/>
      <c r="O46" s="34" t="str">
        <f t="shared" si="7"/>
        <v/>
      </c>
      <c r="P46" s="35"/>
      <c r="Q46" s="33"/>
      <c r="R46" s="33"/>
      <c r="S46" s="33"/>
      <c r="T46" s="60" t="e">
        <f t="shared" si="0"/>
        <v>#VALUE!</v>
      </c>
      <c r="V46" s="4">
        <f t="shared" si="10"/>
        <v>0</v>
      </c>
      <c r="W46" s="4">
        <f t="shared" si="3"/>
        <v>0</v>
      </c>
      <c r="X46" s="4">
        <f t="shared" si="11"/>
        <v>0</v>
      </c>
    </row>
    <row r="48" spans="1:24" x14ac:dyDescent="0.25">
      <c r="O48" s="5"/>
      <c r="P48"/>
    </row>
    <row r="49" spans="2:19" x14ac:dyDescent="0.25">
      <c r="B49" s="14" t="s">
        <v>16</v>
      </c>
      <c r="C49" s="9"/>
      <c r="D49" s="9"/>
      <c r="G49" s="4">
        <f>COUNTIFS(G7:G46,1)</f>
        <v>0</v>
      </c>
      <c r="I49" s="4">
        <f>COUNTIFS(I7:I46,1)</f>
        <v>0</v>
      </c>
      <c r="K49" s="4">
        <f>COUNTIFS(K7:K46,1)</f>
        <v>0</v>
      </c>
      <c r="M49" s="4">
        <f>COUNTIFS(M7:M46,1)</f>
        <v>0</v>
      </c>
      <c r="O49" s="4">
        <f>COUNTIFS(O7:O46,1)</f>
        <v>0</v>
      </c>
      <c r="P49" s="6">
        <f>COUNTIFS(P7:P46,0)</f>
        <v>0</v>
      </c>
      <c r="Q49" s="4">
        <f t="shared" ref="Q49:S49" si="12">COUNTIFS(Q7:Q46,0)</f>
        <v>0</v>
      </c>
      <c r="R49" s="4">
        <f t="shared" si="12"/>
        <v>0</v>
      </c>
      <c r="S49" s="4">
        <f t="shared" si="12"/>
        <v>0</v>
      </c>
    </row>
    <row r="50" spans="2:19" x14ac:dyDescent="0.25">
      <c r="B50" s="13" t="s">
        <v>17</v>
      </c>
      <c r="C50" s="10"/>
      <c r="D50" s="10"/>
      <c r="G50" s="4">
        <f>COUNTIFS(G7:G46,2)</f>
        <v>0</v>
      </c>
      <c r="I50" s="4">
        <f>COUNTIFS(I7:I46,2)</f>
        <v>0</v>
      </c>
      <c r="K50" s="4">
        <f>COUNTIFS(K7:K46,2)</f>
        <v>0</v>
      </c>
      <c r="M50" s="4">
        <f>COUNTIFS(M7:M46,2)</f>
        <v>0</v>
      </c>
      <c r="O50" s="4">
        <f>COUNTIFS(O7:O46,2)</f>
        <v>0</v>
      </c>
      <c r="P50" s="6"/>
      <c r="Q50" s="4"/>
      <c r="R50" s="4"/>
      <c r="S50" s="4"/>
    </row>
    <row r="51" spans="2:19" x14ac:dyDescent="0.25">
      <c r="B51" s="12" t="s">
        <v>18</v>
      </c>
      <c r="C51" s="11"/>
      <c r="D51" s="11"/>
      <c r="G51" s="4">
        <f>COUNTIFS(G7:G46,3)</f>
        <v>0</v>
      </c>
      <c r="I51" s="4">
        <f>COUNTIFS(I7:I46,3)</f>
        <v>0</v>
      </c>
      <c r="K51" s="4">
        <f>COUNTIFS(K7:K46,3)</f>
        <v>0</v>
      </c>
      <c r="M51" s="4">
        <f>COUNTIFS(M7:M46,3)</f>
        <v>0</v>
      </c>
      <c r="O51" s="4">
        <f>COUNTIFS(O7:O46,3)</f>
        <v>0</v>
      </c>
      <c r="P51" s="6">
        <f>COUNTIFS(P7:P46,1)</f>
        <v>0</v>
      </c>
      <c r="Q51" s="4">
        <f>COUNTIFS(Q7:Q46,1)</f>
        <v>0</v>
      </c>
      <c r="R51" s="4">
        <f>COUNTIFS(R7:R46,1)</f>
        <v>0</v>
      </c>
      <c r="S51" s="4">
        <f>COUNTIFS(S7:S46,1)</f>
        <v>0</v>
      </c>
    </row>
    <row r="52" spans="2:19" x14ac:dyDescent="0.25">
      <c r="P52"/>
    </row>
    <row r="53" spans="2:19" x14ac:dyDescent="0.25">
      <c r="P53"/>
    </row>
    <row r="54" spans="2:19" x14ac:dyDescent="0.25">
      <c r="P54"/>
    </row>
    <row r="55" spans="2:19" x14ac:dyDescent="0.25">
      <c r="P55"/>
    </row>
    <row r="56" spans="2:19" x14ac:dyDescent="0.25">
      <c r="P56"/>
    </row>
    <row r="57" spans="2:19" x14ac:dyDescent="0.25">
      <c r="P57"/>
    </row>
    <row r="58" spans="2:19" x14ac:dyDescent="0.25">
      <c r="P58"/>
    </row>
    <row r="59" spans="2:19" x14ac:dyDescent="0.25">
      <c r="P59"/>
    </row>
    <row r="60" spans="2:19" x14ac:dyDescent="0.25">
      <c r="P60"/>
    </row>
    <row r="61" spans="2:19" x14ac:dyDescent="0.25">
      <c r="P61"/>
    </row>
    <row r="62" spans="2:19" x14ac:dyDescent="0.25">
      <c r="P62"/>
    </row>
    <row r="63" spans="2:19" x14ac:dyDescent="0.25">
      <c r="P63"/>
    </row>
    <row r="64" spans="2:19" x14ac:dyDescent="0.25">
      <c r="P64"/>
    </row>
    <row r="65" spans="16:16" x14ac:dyDescent="0.25">
      <c r="P65"/>
    </row>
    <row r="66" spans="16:16" x14ac:dyDescent="0.25">
      <c r="P66"/>
    </row>
    <row r="67" spans="16:16" x14ac:dyDescent="0.25">
      <c r="P67"/>
    </row>
    <row r="68" spans="16:16" x14ac:dyDescent="0.25">
      <c r="P68"/>
    </row>
    <row r="69" spans="16:16" x14ac:dyDescent="0.25">
      <c r="P69"/>
    </row>
    <row r="70" spans="16:16" x14ac:dyDescent="0.25">
      <c r="P70"/>
    </row>
    <row r="71" spans="16:16" x14ac:dyDescent="0.25">
      <c r="P71"/>
    </row>
    <row r="72" spans="16:16" x14ac:dyDescent="0.25">
      <c r="P72"/>
    </row>
    <row r="73" spans="16:16" x14ac:dyDescent="0.25">
      <c r="P73"/>
    </row>
    <row r="74" spans="16:16" x14ac:dyDescent="0.25">
      <c r="P74"/>
    </row>
    <row r="75" spans="16:16" x14ac:dyDescent="0.25">
      <c r="P75"/>
    </row>
    <row r="76" spans="16:16" x14ac:dyDescent="0.25">
      <c r="P76"/>
    </row>
    <row r="77" spans="16:16" x14ac:dyDescent="0.25">
      <c r="P77"/>
    </row>
    <row r="78" spans="16:16" x14ac:dyDescent="0.25">
      <c r="P78"/>
    </row>
    <row r="79" spans="16:16" x14ac:dyDescent="0.25">
      <c r="P79"/>
    </row>
    <row r="80" spans="16:16" x14ac:dyDescent="0.25">
      <c r="P80"/>
    </row>
    <row r="81" spans="16:16" x14ac:dyDescent="0.25">
      <c r="P81"/>
    </row>
    <row r="82" spans="16:16" x14ac:dyDescent="0.25">
      <c r="P82"/>
    </row>
    <row r="83" spans="16:16" x14ac:dyDescent="0.25">
      <c r="P83"/>
    </row>
    <row r="84" spans="16:16" x14ac:dyDescent="0.25">
      <c r="P84"/>
    </row>
    <row r="85" spans="16:16" x14ac:dyDescent="0.25">
      <c r="P85"/>
    </row>
    <row r="86" spans="16:16" x14ac:dyDescent="0.25">
      <c r="P86"/>
    </row>
    <row r="87" spans="16:16" x14ac:dyDescent="0.25">
      <c r="P87"/>
    </row>
    <row r="88" spans="16:16" x14ac:dyDescent="0.25">
      <c r="P88"/>
    </row>
    <row r="89" spans="16:16" x14ac:dyDescent="0.25">
      <c r="P89"/>
    </row>
    <row r="90" spans="16:16" x14ac:dyDescent="0.25">
      <c r="P90"/>
    </row>
    <row r="91" spans="16:16" x14ac:dyDescent="0.25">
      <c r="P91"/>
    </row>
    <row r="92" spans="16:16" x14ac:dyDescent="0.25">
      <c r="P92"/>
    </row>
    <row r="93" spans="16:16" x14ac:dyDescent="0.25">
      <c r="P93"/>
    </row>
    <row r="94" spans="16:16" x14ac:dyDescent="0.25">
      <c r="P94"/>
    </row>
    <row r="95" spans="16:16" x14ac:dyDescent="0.25">
      <c r="P95"/>
    </row>
    <row r="96" spans="16:16" x14ac:dyDescent="0.25">
      <c r="P96"/>
    </row>
    <row r="97" spans="16:16" x14ac:dyDescent="0.25">
      <c r="P97"/>
    </row>
    <row r="98" spans="16:16" x14ac:dyDescent="0.25">
      <c r="P98"/>
    </row>
    <row r="99" spans="16:16" x14ac:dyDescent="0.25">
      <c r="P99"/>
    </row>
    <row r="100" spans="16:16" x14ac:dyDescent="0.25">
      <c r="P100"/>
    </row>
    <row r="101" spans="16:16" x14ac:dyDescent="0.25">
      <c r="P101"/>
    </row>
    <row r="102" spans="16:16" x14ac:dyDescent="0.25">
      <c r="P102"/>
    </row>
    <row r="103" spans="16:16" x14ac:dyDescent="0.25">
      <c r="P103"/>
    </row>
    <row r="104" spans="16:16" x14ac:dyDescent="0.25">
      <c r="P104"/>
    </row>
    <row r="105" spans="16:16" x14ac:dyDescent="0.25">
      <c r="P105"/>
    </row>
    <row r="106" spans="16:16" x14ac:dyDescent="0.25">
      <c r="P106"/>
    </row>
    <row r="107" spans="16:16" x14ac:dyDescent="0.25">
      <c r="P107"/>
    </row>
    <row r="108" spans="16:16" x14ac:dyDescent="0.25">
      <c r="P108"/>
    </row>
    <row r="109" spans="16:16" x14ac:dyDescent="0.25">
      <c r="P109"/>
    </row>
    <row r="110" spans="16:16" x14ac:dyDescent="0.25">
      <c r="P110"/>
    </row>
    <row r="111" spans="16:16" x14ac:dyDescent="0.25">
      <c r="P111"/>
    </row>
    <row r="112" spans="16:16" x14ac:dyDescent="0.25">
      <c r="P112"/>
    </row>
    <row r="113" spans="16:16" x14ac:dyDescent="0.25">
      <c r="P113"/>
    </row>
    <row r="114" spans="16:16" x14ac:dyDescent="0.25">
      <c r="P114"/>
    </row>
    <row r="115" spans="16:16" x14ac:dyDescent="0.25">
      <c r="P115"/>
    </row>
    <row r="116" spans="16:16" x14ac:dyDescent="0.25">
      <c r="P116"/>
    </row>
    <row r="117" spans="16:16" x14ac:dyDescent="0.25">
      <c r="P117"/>
    </row>
    <row r="118" spans="16:16" x14ac:dyDescent="0.25">
      <c r="P118"/>
    </row>
    <row r="119" spans="16:16" x14ac:dyDescent="0.25">
      <c r="P119"/>
    </row>
    <row r="120" spans="16:16" x14ac:dyDescent="0.25">
      <c r="P120"/>
    </row>
    <row r="121" spans="16:16" x14ac:dyDescent="0.25">
      <c r="P121"/>
    </row>
    <row r="122" spans="16:16" x14ac:dyDescent="0.25">
      <c r="P122"/>
    </row>
    <row r="123" spans="16:16" x14ac:dyDescent="0.25">
      <c r="P123"/>
    </row>
    <row r="124" spans="16:16" x14ac:dyDescent="0.25">
      <c r="P124"/>
    </row>
    <row r="125" spans="16:16" x14ac:dyDescent="0.25">
      <c r="P125"/>
    </row>
    <row r="126" spans="16:16" x14ac:dyDescent="0.25">
      <c r="P126"/>
    </row>
    <row r="127" spans="16:16" x14ac:dyDescent="0.25">
      <c r="P127"/>
    </row>
    <row r="128" spans="16:16" x14ac:dyDescent="0.25">
      <c r="P128"/>
    </row>
    <row r="129" spans="16:16" x14ac:dyDescent="0.25">
      <c r="P129"/>
    </row>
    <row r="130" spans="16:16" x14ac:dyDescent="0.25">
      <c r="P130"/>
    </row>
    <row r="131" spans="16:16" x14ac:dyDescent="0.25">
      <c r="P131"/>
    </row>
    <row r="132" spans="16:16" x14ac:dyDescent="0.25">
      <c r="P132"/>
    </row>
    <row r="133" spans="16:16" x14ac:dyDescent="0.25">
      <c r="P133"/>
    </row>
    <row r="134" spans="16:16" x14ac:dyDescent="0.25">
      <c r="P134"/>
    </row>
    <row r="135" spans="16:16" x14ac:dyDescent="0.25">
      <c r="P135"/>
    </row>
    <row r="136" spans="16:16" x14ac:dyDescent="0.25">
      <c r="P136"/>
    </row>
    <row r="137" spans="16:16" x14ac:dyDescent="0.25">
      <c r="P137"/>
    </row>
    <row r="138" spans="16:16" x14ac:dyDescent="0.25">
      <c r="P138"/>
    </row>
    <row r="139" spans="16:16" x14ac:dyDescent="0.25">
      <c r="P139"/>
    </row>
    <row r="140" spans="16:16" x14ac:dyDescent="0.25">
      <c r="P140"/>
    </row>
    <row r="141" spans="16:16" x14ac:dyDescent="0.25">
      <c r="P141"/>
    </row>
    <row r="142" spans="16:16" x14ac:dyDescent="0.25">
      <c r="P142"/>
    </row>
    <row r="143" spans="16:16" x14ac:dyDescent="0.25">
      <c r="P143"/>
    </row>
    <row r="144" spans="16:16" x14ac:dyDescent="0.25">
      <c r="P144"/>
    </row>
    <row r="145" spans="16:16" x14ac:dyDescent="0.25">
      <c r="P145"/>
    </row>
    <row r="146" spans="16:16" x14ac:dyDescent="0.25">
      <c r="P146"/>
    </row>
    <row r="147" spans="16:16" x14ac:dyDescent="0.25">
      <c r="P147"/>
    </row>
    <row r="148" spans="16:16" x14ac:dyDescent="0.25">
      <c r="P148"/>
    </row>
    <row r="149" spans="16:16" x14ac:dyDescent="0.25">
      <c r="P149"/>
    </row>
    <row r="150" spans="16:16" x14ac:dyDescent="0.25">
      <c r="P150"/>
    </row>
    <row r="151" spans="16:16" x14ac:dyDescent="0.25">
      <c r="P151"/>
    </row>
    <row r="152" spans="16:16" x14ac:dyDescent="0.25">
      <c r="P152"/>
    </row>
    <row r="153" spans="16:16" x14ac:dyDescent="0.25">
      <c r="P153"/>
    </row>
    <row r="154" spans="16:16" x14ac:dyDescent="0.25">
      <c r="P154"/>
    </row>
    <row r="155" spans="16:16" x14ac:dyDescent="0.25">
      <c r="P155"/>
    </row>
    <row r="156" spans="16:16" x14ac:dyDescent="0.25">
      <c r="P156"/>
    </row>
    <row r="157" spans="16:16" x14ac:dyDescent="0.25">
      <c r="P157"/>
    </row>
    <row r="158" spans="16:16" x14ac:dyDescent="0.25">
      <c r="P158"/>
    </row>
    <row r="159" spans="16:16" x14ac:dyDescent="0.25">
      <c r="P159"/>
    </row>
    <row r="160" spans="16:16" x14ac:dyDescent="0.25">
      <c r="P160"/>
    </row>
    <row r="161" spans="16:16" x14ac:dyDescent="0.25">
      <c r="P161"/>
    </row>
    <row r="162" spans="16:16" x14ac:dyDescent="0.25">
      <c r="P162"/>
    </row>
    <row r="163" spans="16:16" x14ac:dyDescent="0.25">
      <c r="P163"/>
    </row>
    <row r="164" spans="16:16" x14ac:dyDescent="0.25">
      <c r="P164"/>
    </row>
    <row r="165" spans="16:16" x14ac:dyDescent="0.25">
      <c r="P165"/>
    </row>
    <row r="166" spans="16:16" x14ac:dyDescent="0.25">
      <c r="P166"/>
    </row>
    <row r="167" spans="16:16" x14ac:dyDescent="0.25">
      <c r="P167"/>
    </row>
    <row r="168" spans="16:16" x14ac:dyDescent="0.25">
      <c r="P168"/>
    </row>
    <row r="169" spans="16:16" x14ac:dyDescent="0.25">
      <c r="P169"/>
    </row>
    <row r="170" spans="16:16" x14ac:dyDescent="0.25">
      <c r="P170"/>
    </row>
    <row r="171" spans="16:16" x14ac:dyDescent="0.25">
      <c r="P171"/>
    </row>
    <row r="172" spans="16:16" x14ac:dyDescent="0.25">
      <c r="P172"/>
    </row>
    <row r="173" spans="16:16" x14ac:dyDescent="0.25">
      <c r="P173"/>
    </row>
    <row r="174" spans="16:16" x14ac:dyDescent="0.25">
      <c r="P174"/>
    </row>
    <row r="175" spans="16:16" x14ac:dyDescent="0.25">
      <c r="P175"/>
    </row>
    <row r="176" spans="16:16" x14ac:dyDescent="0.25">
      <c r="P176"/>
    </row>
    <row r="177" spans="16:16" x14ac:dyDescent="0.25">
      <c r="P177"/>
    </row>
    <row r="178" spans="16:16" x14ac:dyDescent="0.25">
      <c r="P178"/>
    </row>
    <row r="179" spans="16:16" x14ac:dyDescent="0.25">
      <c r="P179"/>
    </row>
    <row r="180" spans="16:16" x14ac:dyDescent="0.25">
      <c r="P180"/>
    </row>
    <row r="181" spans="16:16" x14ac:dyDescent="0.25">
      <c r="P181"/>
    </row>
    <row r="182" spans="16:16" x14ac:dyDescent="0.25">
      <c r="P182"/>
    </row>
    <row r="183" spans="16:16" x14ac:dyDescent="0.25">
      <c r="P183"/>
    </row>
    <row r="184" spans="16:16" x14ac:dyDescent="0.25">
      <c r="P184"/>
    </row>
    <row r="185" spans="16:16" x14ac:dyDescent="0.25">
      <c r="P185"/>
    </row>
    <row r="186" spans="16:16" x14ac:dyDescent="0.25">
      <c r="P186"/>
    </row>
    <row r="187" spans="16:16" x14ac:dyDescent="0.25">
      <c r="P187"/>
    </row>
    <row r="188" spans="16:16" x14ac:dyDescent="0.25">
      <c r="P188"/>
    </row>
    <row r="189" spans="16:16" x14ac:dyDescent="0.25">
      <c r="P189"/>
    </row>
    <row r="190" spans="16:16" x14ac:dyDescent="0.25">
      <c r="P190"/>
    </row>
    <row r="191" spans="16:16" x14ac:dyDescent="0.25">
      <c r="P191"/>
    </row>
    <row r="192" spans="16:16" x14ac:dyDescent="0.25">
      <c r="P192"/>
    </row>
    <row r="193" spans="16:16" x14ac:dyDescent="0.25">
      <c r="P193"/>
    </row>
    <row r="194" spans="16:16" x14ac:dyDescent="0.25">
      <c r="P194"/>
    </row>
    <row r="195" spans="16:16" x14ac:dyDescent="0.25">
      <c r="P195"/>
    </row>
    <row r="196" spans="16:16" x14ac:dyDescent="0.25">
      <c r="P196"/>
    </row>
    <row r="197" spans="16:16" x14ac:dyDescent="0.25">
      <c r="P197"/>
    </row>
    <row r="198" spans="16:16" x14ac:dyDescent="0.25">
      <c r="P198"/>
    </row>
    <row r="199" spans="16:16" x14ac:dyDescent="0.25">
      <c r="P199"/>
    </row>
    <row r="200" spans="16:16" x14ac:dyDescent="0.25">
      <c r="P200"/>
    </row>
    <row r="201" spans="16:16" x14ac:dyDescent="0.25">
      <c r="P201"/>
    </row>
    <row r="202" spans="16:16" x14ac:dyDescent="0.25">
      <c r="P202"/>
    </row>
    <row r="203" spans="16:16" x14ac:dyDescent="0.25">
      <c r="P203"/>
    </row>
    <row r="204" spans="16:16" x14ac:dyDescent="0.25">
      <c r="P204"/>
    </row>
    <row r="205" spans="16:16" x14ac:dyDescent="0.25">
      <c r="P205"/>
    </row>
    <row r="206" spans="16:16" x14ac:dyDescent="0.25">
      <c r="P206"/>
    </row>
    <row r="207" spans="16:16" x14ac:dyDescent="0.25">
      <c r="P207"/>
    </row>
    <row r="208" spans="16:16" x14ac:dyDescent="0.25">
      <c r="P208"/>
    </row>
    <row r="209" spans="16:16" x14ac:dyDescent="0.25">
      <c r="P209"/>
    </row>
    <row r="210" spans="16:16" x14ac:dyDescent="0.25">
      <c r="P210"/>
    </row>
    <row r="211" spans="16:16" x14ac:dyDescent="0.25">
      <c r="P211"/>
    </row>
    <row r="212" spans="16:16" x14ac:dyDescent="0.25">
      <c r="P212"/>
    </row>
    <row r="213" spans="16:16" x14ac:dyDescent="0.25">
      <c r="P213"/>
    </row>
  </sheetData>
  <sheetProtection sheet="1" objects="1" scenarios="1" selectLockedCells="1"/>
  <mergeCells count="8">
    <mergeCell ref="F2:R2"/>
    <mergeCell ref="A5:B5"/>
    <mergeCell ref="T4:T5"/>
    <mergeCell ref="R4:S4"/>
    <mergeCell ref="L3:T3"/>
    <mergeCell ref="G3:I3"/>
    <mergeCell ref="A3:E3"/>
    <mergeCell ref="A4:E4"/>
  </mergeCells>
  <phoneticPr fontId="2" type="noConversion"/>
  <conditionalFormatting sqref="G6:G46">
    <cfRule type="cellIs" dxfId="8" priority="19" operator="equal">
      <formula>3</formula>
    </cfRule>
    <cfRule type="cellIs" dxfId="7" priority="20" operator="equal">
      <formula>2</formula>
    </cfRule>
    <cfRule type="cellIs" dxfId="6" priority="21" operator="equal">
      <formula>1</formula>
    </cfRule>
  </conditionalFormatting>
  <conditionalFormatting sqref="I6">
    <cfRule type="colorScale" priority="115">
      <colorScale>
        <cfvo type="num" val="1"/>
        <cfvo type="num" val="2"/>
        <cfvo type="num" val="3"/>
        <color rgb="FFFF0000"/>
        <color rgb="FFFFC000"/>
        <color rgb="FF00B050"/>
      </colorScale>
    </cfRule>
    <cfRule type="colorScale" priority="116">
      <colorScale>
        <cfvo type="num" val="1"/>
        <cfvo type="num" val="2"/>
        <cfvo type="num" val="3"/>
        <color rgb="FFC00000"/>
        <color rgb="FFFFC000"/>
        <color rgb="FF00B050"/>
      </colorScale>
    </cfRule>
  </conditionalFormatting>
  <conditionalFormatting sqref="I7:I46">
    <cfRule type="colorScale" priority="23">
      <colorScale>
        <cfvo type="num" val="1"/>
        <cfvo type="num" val="2"/>
        <cfvo type="num" val="3"/>
        <color rgb="FFFF0000"/>
        <color rgb="FFFFC000"/>
        <color rgb="FF00B050"/>
      </colorScale>
    </cfRule>
    <cfRule type="colorScale" priority="24">
      <colorScale>
        <cfvo type="num" val="1"/>
        <cfvo type="num" val="2"/>
        <cfvo type="num" val="3"/>
        <color rgb="FFC00000"/>
        <color rgb="FFFFC000"/>
        <color rgb="FF00B050"/>
      </colorScale>
    </cfRule>
  </conditionalFormatting>
  <conditionalFormatting sqref="K6">
    <cfRule type="colorScale" priority="91">
      <colorScale>
        <cfvo type="num" val="1"/>
        <cfvo type="num" val="2"/>
        <cfvo type="num" val="3"/>
        <color rgb="FFFF0000"/>
        <color rgb="FFFFC000"/>
        <color rgb="FF00B050"/>
      </colorScale>
    </cfRule>
    <cfRule type="cellIs" dxfId="5" priority="92" operator="equal">
      <formula>3</formula>
    </cfRule>
    <cfRule type="cellIs" dxfId="4" priority="93" operator="equal">
      <formula>2</formula>
    </cfRule>
    <cfRule type="cellIs" dxfId="3" priority="94" operator="equal">
      <formula>1</formula>
    </cfRule>
  </conditionalFormatting>
  <conditionalFormatting sqref="K7:K46">
    <cfRule type="colorScale" priority="7">
      <colorScale>
        <cfvo type="num" val="1"/>
        <cfvo type="num" val="2"/>
        <cfvo type="num" val="3"/>
        <color rgb="FFFF0000"/>
        <color rgb="FFFFC000"/>
        <color rgb="FF00B050"/>
      </colorScale>
    </cfRule>
    <cfRule type="cellIs" dxfId="2" priority="8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</conditionalFormatting>
  <conditionalFormatting sqref="M6">
    <cfRule type="colorScale" priority="109">
      <colorScale>
        <cfvo type="num" val="1"/>
        <cfvo type="num" val="2"/>
        <cfvo type="num" val="3"/>
        <color rgb="FFFF0000"/>
        <color rgb="FFFFC000"/>
        <color rgb="FF00B050"/>
      </colorScale>
    </cfRule>
    <cfRule type="colorScale" priority="110">
      <colorScale>
        <cfvo type="num" val="1"/>
        <cfvo type="num" val="2"/>
        <cfvo type="num" val="3"/>
        <color rgb="FFC00000"/>
        <color rgb="FFFFC000"/>
        <color rgb="FF00B050"/>
      </colorScale>
    </cfRule>
  </conditionalFormatting>
  <conditionalFormatting sqref="M7:M46">
    <cfRule type="colorScale" priority="5">
      <colorScale>
        <cfvo type="num" val="1"/>
        <cfvo type="num" val="2"/>
        <cfvo type="num" val="3"/>
        <color rgb="FFFF0000"/>
        <color rgb="FFFFC000"/>
        <color rgb="FF00B050"/>
      </colorScale>
    </cfRule>
    <cfRule type="colorScale" priority="6">
      <colorScale>
        <cfvo type="num" val="1"/>
        <cfvo type="num" val="2"/>
        <cfvo type="num" val="3"/>
        <color rgb="FFC00000"/>
        <color rgb="FFFFC000"/>
        <color rgb="FF00B050"/>
      </colorScale>
    </cfRule>
  </conditionalFormatting>
  <conditionalFormatting sqref="O6">
    <cfRule type="colorScale" priority="95">
      <colorScale>
        <cfvo type="num" val="1"/>
        <cfvo type="num" val="2"/>
        <cfvo type="num" val="3"/>
        <color rgb="FFFF0000"/>
        <color rgb="FFFFC000"/>
        <color rgb="FF00B050"/>
      </colorScale>
    </cfRule>
    <cfRule type="colorScale" priority="96">
      <colorScale>
        <cfvo type="num" val="1"/>
        <cfvo type="num" val="2"/>
        <cfvo type="num" val="3"/>
        <color rgb="FFC00000"/>
        <color rgb="FFFFC000"/>
        <color rgb="FF00B050"/>
      </colorScale>
    </cfRule>
  </conditionalFormatting>
  <conditionalFormatting sqref="O7:O46">
    <cfRule type="colorScale" priority="1">
      <colorScale>
        <cfvo type="num" val="1"/>
        <cfvo type="num" val="2"/>
        <cfvo type="num" val="3"/>
        <color rgb="FFFF0000"/>
        <color rgb="FFFFC000"/>
        <color rgb="FF00B050"/>
      </colorScale>
    </cfRule>
    <cfRule type="colorScale" priority="2">
      <colorScale>
        <cfvo type="num" val="1"/>
        <cfvo type="num" val="2"/>
        <cfvo type="num" val="3"/>
        <color rgb="FFC00000"/>
        <color rgb="FFFFC000"/>
        <color rgb="FF00B050"/>
      </colorScale>
    </cfRule>
  </conditionalFormatting>
  <conditionalFormatting sqref="P6">
    <cfRule type="colorScale" priority="107">
      <colorScale>
        <cfvo type="num" val="0"/>
        <cfvo type="num" val="1"/>
        <color rgb="FFFF0000"/>
        <color rgb="FF00B050"/>
      </colorScale>
    </cfRule>
    <cfRule type="colorScale" priority="108">
      <colorScale>
        <cfvo type="num" val="0"/>
        <cfvo type="num" val="1"/>
        <color rgb="FFFF0000"/>
        <color rgb="FF00B050"/>
      </colorScale>
    </cfRule>
  </conditionalFormatting>
  <conditionalFormatting sqref="P7:P46">
    <cfRule type="colorScale" priority="225">
      <colorScale>
        <cfvo type="num" val="0"/>
        <cfvo type="num" val="1"/>
        <color rgb="FFFF0000"/>
        <color rgb="FF00B050"/>
      </colorScale>
    </cfRule>
  </conditionalFormatting>
  <conditionalFormatting sqref="P7:S47">
    <cfRule type="colorScale" priority="220">
      <colorScale>
        <cfvo type="num" val="0"/>
        <cfvo type="num" val="1"/>
        <color rgb="FFFF0000"/>
        <color rgb="FF00B050"/>
      </colorScale>
    </cfRule>
  </conditionalFormatting>
  <conditionalFormatting sqref="Q6">
    <cfRule type="colorScale" priority="102">
      <colorScale>
        <cfvo type="num" val="0"/>
        <cfvo type="num" val="1"/>
        <color rgb="FFFF0000"/>
        <color rgb="FF00B050"/>
      </colorScale>
    </cfRule>
    <cfRule type="colorScale" priority="103">
      <colorScale>
        <cfvo type="num" val="0"/>
        <cfvo type="num" val="1"/>
        <color rgb="FFFF0000"/>
        <color rgb="FF00B050"/>
      </colorScale>
    </cfRule>
  </conditionalFormatting>
  <conditionalFormatting sqref="Q7">
    <cfRule type="colorScale" priority="104">
      <colorScale>
        <cfvo type="num" val="0"/>
        <cfvo type="num" val="1"/>
        <color rgb="FFFF0000"/>
        <color rgb="FF00B050"/>
      </colorScale>
    </cfRule>
  </conditionalFormatting>
  <conditionalFormatting sqref="Q7:Q46">
    <cfRule type="colorScale" priority="224">
      <colorScale>
        <cfvo type="num" val="0"/>
        <cfvo type="num" val="1"/>
        <color rgb="FFFF0000"/>
        <color rgb="FF00B050"/>
      </colorScale>
    </cfRule>
  </conditionalFormatting>
  <conditionalFormatting sqref="R6">
    <cfRule type="colorScale" priority="105">
      <colorScale>
        <cfvo type="num" val="0"/>
        <cfvo type="num" val="1"/>
        <color rgb="FFFF0000"/>
        <color rgb="FF00B050"/>
      </colorScale>
    </cfRule>
    <cfRule type="colorScale" priority="106">
      <colorScale>
        <cfvo type="num" val="0"/>
        <cfvo type="num" val="1"/>
        <color rgb="FFFF0000"/>
        <color rgb="FF00B050"/>
      </colorScale>
    </cfRule>
  </conditionalFormatting>
  <conditionalFormatting sqref="R7:R46">
    <cfRule type="colorScale" priority="223">
      <colorScale>
        <cfvo type="num" val="0"/>
        <cfvo type="num" val="1"/>
        <color rgb="FFFF0000"/>
        <color rgb="FF00B050"/>
      </colorScale>
    </cfRule>
  </conditionalFormatting>
  <conditionalFormatting sqref="S6">
    <cfRule type="colorScale" priority="99">
      <colorScale>
        <cfvo type="num" val="0"/>
        <cfvo type="num" val="1"/>
        <color rgb="FFFF0000"/>
        <color rgb="FF00B050"/>
      </colorScale>
    </cfRule>
    <cfRule type="colorScale" priority="100">
      <colorScale>
        <cfvo type="num" val="0"/>
        <cfvo type="num" val="1"/>
        <color rgb="FFFF0000"/>
        <color rgb="FF00B050"/>
      </colorScale>
    </cfRule>
  </conditionalFormatting>
  <conditionalFormatting sqref="S7">
    <cfRule type="colorScale" priority="101">
      <colorScale>
        <cfvo type="num" val="0"/>
        <cfvo type="num" val="1"/>
        <color rgb="FFFF0000"/>
        <color rgb="FF00B050"/>
      </colorScale>
    </cfRule>
  </conditionalFormatting>
  <conditionalFormatting sqref="S7:S46">
    <cfRule type="colorScale" priority="222">
      <colorScale>
        <cfvo type="num" val="0"/>
        <cfvo type="num" val="1"/>
        <color rgb="FFFF0000"/>
        <color rgb="FF00B050"/>
      </colorScale>
    </cfRule>
  </conditionalFormatting>
  <dataValidations count="3">
    <dataValidation type="list" allowBlank="1" showInputMessage="1" showErrorMessage="1" sqref="E6:E46" xr:uid="{00000000-0002-0000-0000-000000000000}">
      <formula1>"T,P"</formula1>
    </dataValidation>
    <dataValidation type="list" allowBlank="1" showInputMessage="1" showErrorMessage="1" sqref="C7:D46" xr:uid="{00000000-0002-0000-0000-000001000000}">
      <formula1>"X"</formula1>
    </dataValidation>
    <dataValidation type="whole" allowBlank="1" showInputMessage="1" showErrorMessage="1" sqref="P6:S46" xr:uid="{42B9B775-ED56-4A6B-BA1F-BA6D1495498D}">
      <formula1>0</formula1>
      <formula2>1</formula2>
    </dataValidation>
  </dataValidations>
  <pageMargins left="0.25" right="0.25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8"/>
  <sheetViews>
    <sheetView zoomScale="85" zoomScaleNormal="85" workbookViewId="0">
      <selection activeCell="A2" sqref="A2:AE2"/>
    </sheetView>
  </sheetViews>
  <sheetFormatPr defaultRowHeight="15" x14ac:dyDescent="0.25"/>
  <sheetData>
    <row r="2" spans="1:31" ht="26.25" x14ac:dyDescent="0.4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7.25" customHeight="1" x14ac:dyDescent="0.3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ht="20.25" customHeight="1" x14ac:dyDescent="0.25"/>
    <row r="5" spans="1:31" ht="14.25" customHeight="1" x14ac:dyDescent="0.25"/>
    <row r="6" spans="1:31" ht="13.5" customHeight="1" x14ac:dyDescent="0.25"/>
    <row r="7" spans="1:31" ht="15" customHeight="1" x14ac:dyDescent="0.25"/>
    <row r="8" spans="1:31" ht="16.5" customHeight="1" x14ac:dyDescent="0.25"/>
  </sheetData>
  <sheetProtection sheet="1" objects="1" scenarios="1" selectLockedCells="1" selectUnlockedCells="1"/>
  <mergeCells count="2">
    <mergeCell ref="A2:AE2"/>
    <mergeCell ref="A3:AE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"/>
  <sheetViews>
    <sheetView zoomScale="75" zoomScaleNormal="75" workbookViewId="0">
      <selection activeCell="H10" sqref="H10"/>
    </sheetView>
  </sheetViews>
  <sheetFormatPr defaultRowHeight="15" x14ac:dyDescent="0.25"/>
  <cols>
    <col min="1" max="1" width="4.5703125" customWidth="1"/>
    <col min="2" max="2" width="52.140625" customWidth="1"/>
    <col min="3" max="3" width="53.28515625" customWidth="1"/>
    <col min="4" max="4" width="52.5703125" customWidth="1"/>
    <col min="5" max="5" width="48.42578125" customWidth="1"/>
  </cols>
  <sheetData>
    <row r="1" spans="1:5" ht="15.75" thickBot="1" x14ac:dyDescent="0.3"/>
    <row r="2" spans="1:5" ht="27" thickBot="1" x14ac:dyDescent="0.45">
      <c r="A2" s="74" t="s">
        <v>22</v>
      </c>
      <c r="B2" s="75"/>
      <c r="C2" s="75"/>
      <c r="D2" s="75"/>
      <c r="E2" s="76"/>
    </row>
  </sheetData>
  <sheetProtection sheet="1" objects="1" scenarios="1" selectLockedCells="1" selectUnlockedCells="1"/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5BE97C2D27844F9A70DE7ED9B0A8D5" ma:contentTypeVersion="41" ma:contentTypeDescription="Create a new document." ma:contentTypeScope="" ma:versionID="f8892a210bd0958f07661ddfc272ce6e">
  <xsd:schema xmlns:xsd="http://www.w3.org/2001/XMLSchema" xmlns:xs="http://www.w3.org/2001/XMLSchema" xmlns:p="http://schemas.microsoft.com/office/2006/metadata/properties" xmlns:ns3="38aa60cf-c8c4-41de-a008-3f187ee3c761" xmlns:ns4="d5e5d79a-2940-4cf0-b240-f0bdd3bb87fb" targetNamespace="http://schemas.microsoft.com/office/2006/metadata/properties" ma:root="true" ma:fieldsID="a482670f4c97778fcaca340944bd0e25" ns3:_="" ns4:_="">
    <xsd:import namespace="38aa60cf-c8c4-41de-a008-3f187ee3c761"/>
    <xsd:import namespace="d5e5d79a-2940-4cf0-b240-f0bdd3bb87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MediaServiceMetadata" minOccurs="0"/>
                <xsd:element ref="ns4:MediaServiceFastMetadata" minOccurs="0"/>
                <xsd:element ref="ns4:Templates" minOccurs="0"/>
                <xsd:element ref="ns4:CultureName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ath_Settings" minOccurs="0"/>
                <xsd:element ref="ns4:Distribution_Groups" minOccurs="0"/>
                <xsd:element ref="ns4:LMS_Mappings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Teams_Channel_Section_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a60cf-c8c4-41de-a008-3f187ee3c7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5d79a-2940-4cf0-b240-f0bdd3bb87fb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Invited_Teachers" ma:index="2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7" nillable="true" ma:displayName="Is Collaboration Space Locked" ma:internalName="Is_Collaboration_Space_Locked">
      <xsd:simpleType>
        <xsd:restriction base="dms:Boolean"/>
      </xsd:simpleType>
    </xsd:element>
    <xsd:element name="MediaServiceDateTaken" ma:index="2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2" nillable="true" ma:displayName="Teams Channel Id" ma:internalName="TeamsChannelId">
      <xsd:simpleType>
        <xsd:restriction base="dms:Text"/>
      </xsd:simpleType>
    </xsd:element>
    <xsd:element name="IsNotebookLocked" ma:index="33" nillable="true" ma:displayName="Is Notebook Locked" ma:internalName="IsNotebookLocked">
      <xsd:simpleType>
        <xsd:restriction base="dms:Boolean"/>
      </xsd:simpleType>
    </xsd:element>
    <xsd:element name="Math_Settings" ma:index="34" nillable="true" ma:displayName="Math Settings" ma:internalName="Math_Settings">
      <xsd:simpleType>
        <xsd:restriction base="dms:Text"/>
      </xsd:simpleType>
    </xsd:element>
    <xsd:element name="Distribution_Groups" ma:index="3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6" nillable="true" ma:displayName="LMS Mappings" ma:internalName="LMS_Mappings">
      <xsd:simpleType>
        <xsd:restriction base="dms:Note">
          <xsd:maxLength value="255"/>
        </xsd:restriction>
      </xsd:simpleType>
    </xsd:element>
    <xsd:element name="Leaders" ma:index="3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4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2" nillable="true" ma:displayName="Has Leaders Only SectionGroup" ma:internalName="Has_Leaders_Only_SectionGroup">
      <xsd:simpleType>
        <xsd:restriction base="dms:Boolean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eams_Channel_Section_Location" ma:index="47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4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MS_Mappings xmlns="d5e5d79a-2940-4cf0-b240-f0bdd3bb87fb" xsi:nil="true"/>
    <Teachers xmlns="d5e5d79a-2940-4cf0-b240-f0bdd3bb87fb">
      <UserInfo>
        <DisplayName/>
        <AccountId xsi:nil="true"/>
        <AccountType/>
      </UserInfo>
    </Teachers>
    <Self_Registration_Enabled xmlns="d5e5d79a-2940-4cf0-b240-f0bdd3bb87fb" xsi:nil="true"/>
    <Math_Settings xmlns="d5e5d79a-2940-4cf0-b240-f0bdd3bb87fb" xsi:nil="true"/>
    <Members xmlns="d5e5d79a-2940-4cf0-b240-f0bdd3bb87fb">
      <UserInfo>
        <DisplayName/>
        <AccountId xsi:nil="true"/>
        <AccountType/>
      </UserInfo>
    </Members>
    <DefaultSectionNames xmlns="d5e5d79a-2940-4cf0-b240-f0bdd3bb87fb" xsi:nil="true"/>
    <AppVersion xmlns="d5e5d79a-2940-4cf0-b240-f0bdd3bb87fb" xsi:nil="true"/>
    <IsNotebookLocked xmlns="d5e5d79a-2940-4cf0-b240-f0bdd3bb87fb" xsi:nil="true"/>
    <FolderType xmlns="d5e5d79a-2940-4cf0-b240-f0bdd3bb87fb" xsi:nil="true"/>
    <Is_Collaboration_Space_Locked xmlns="d5e5d79a-2940-4cf0-b240-f0bdd3bb87fb" xsi:nil="true"/>
    <Teams_Channel_Section_Location xmlns="d5e5d79a-2940-4cf0-b240-f0bdd3bb87fb" xsi:nil="true"/>
    <NotebookType xmlns="d5e5d79a-2940-4cf0-b240-f0bdd3bb87fb" xsi:nil="true"/>
    <Students xmlns="d5e5d79a-2940-4cf0-b240-f0bdd3bb87fb">
      <UserInfo>
        <DisplayName/>
        <AccountId xsi:nil="true"/>
        <AccountType/>
      </UserInfo>
    </Students>
    <Student_Groups xmlns="d5e5d79a-2940-4cf0-b240-f0bdd3bb87fb">
      <UserInfo>
        <DisplayName/>
        <AccountId xsi:nil="true"/>
        <AccountType/>
      </UserInfo>
    </Student_Groups>
    <Templates xmlns="d5e5d79a-2940-4cf0-b240-f0bdd3bb87fb" xsi:nil="true"/>
    <Has_Leaders_Only_SectionGroup xmlns="d5e5d79a-2940-4cf0-b240-f0bdd3bb87fb" xsi:nil="true"/>
    <Invited_Teachers xmlns="d5e5d79a-2940-4cf0-b240-f0bdd3bb87fb" xsi:nil="true"/>
    <Owner xmlns="d5e5d79a-2940-4cf0-b240-f0bdd3bb87fb">
      <UserInfo>
        <DisplayName/>
        <AccountId xsi:nil="true"/>
        <AccountType/>
      </UserInfo>
    </Owner>
    <Distribution_Groups xmlns="d5e5d79a-2940-4cf0-b240-f0bdd3bb87fb" xsi:nil="true"/>
    <Has_Teacher_Only_SectionGroup xmlns="d5e5d79a-2940-4cf0-b240-f0bdd3bb87fb" xsi:nil="true"/>
    <Member_Groups xmlns="d5e5d79a-2940-4cf0-b240-f0bdd3bb87fb">
      <UserInfo>
        <DisplayName/>
        <AccountId xsi:nil="true"/>
        <AccountType/>
      </UserInfo>
    </Member_Groups>
    <Invited_Members xmlns="d5e5d79a-2940-4cf0-b240-f0bdd3bb87fb" xsi:nil="true"/>
    <Invited_Students xmlns="d5e5d79a-2940-4cf0-b240-f0bdd3bb87fb" xsi:nil="true"/>
    <TeamsChannelId xmlns="d5e5d79a-2940-4cf0-b240-f0bdd3bb87fb" xsi:nil="true"/>
    <Invited_Leaders xmlns="d5e5d79a-2940-4cf0-b240-f0bdd3bb87fb" xsi:nil="true"/>
    <CultureName xmlns="d5e5d79a-2940-4cf0-b240-f0bdd3bb87fb" xsi:nil="true"/>
    <Leaders xmlns="d5e5d79a-2940-4cf0-b240-f0bdd3bb87fb">
      <UserInfo>
        <DisplayName/>
        <AccountId xsi:nil="true"/>
        <AccountType/>
      </UserInfo>
    </Leaders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J G n D U h O h / p K o A A A A + A A A A B I A H A B D b 2 5 m a W c v U G F j a 2 F n Z S 5 4 b W w g o h g A K K A U A A A A A A A A A A A A A A A A A A A A A A A A A A A A h Y / N C o J A G E V f R W b v / F V S 8 j k u g i B I C I J o K + O o Q z q G M 6 b v 1 q J H 6 h U S y m r X 8 h 7 O 4 t z H 7 Q 7 x U F f e V b V W N y Z C D F P k K S O b T J s i Q p 3 L / S W K B e x T e U 4 L 5 Y 2 y s e F g s w i V z l 1 C Q v q + x / 0 M N 2 1 B O K W M n J L d Q Z a q T t F H 1 v 9 l X x v r U i M V E n B 8 x Q i O A 4 Y X b M X x P G B A J g y J N l + F j 8 W Y A v m B s O 4 q 1 7 V K 5 N r f b I F M E 8 j 7 h X g C U E s D B B Q A A g A I A C R p w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k a c N S K I p H u A 4 A A A A R A A A A E w A c A E Z v c m 1 1 b G F z L 1 N l Y 3 R p b 2 4 x L m 0 g o h g A K K A U A A A A A A A A A A A A A A A A A A A A A A A A A A A A K 0 5 N L s n M z 1 M I h t C G 1 g B Q S w E C L Q A U A A I A C A A k a c N S E 6 H + k q g A A A D 4 A A A A E g A A A A A A A A A A A A A A A A A A A A A A Q 2 9 u Z m l n L 1 B h Y 2 t h Z 2 U u e G 1 s U E s B A i 0 A F A A C A A g A J G n D U g / K 6 a u k A A A A 6 Q A A A B M A A A A A A A A A A A A A A A A A 9 A A A A F t D b 2 5 0 Z W 5 0 X 1 R 5 c G V z X S 5 4 b W x Q S w E C L Q A U A A I A C A A k a c N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N i E V w o 9 2 O U u v R / w D 9 J k e U A A A A A A C A A A A A A A D Z g A A w A A A A B A A A A D u T Z T A Z r k H c E T + X W z c / M i m A A A A A A S A A A C g A A A A E A A A A B b i s K d C J b t s B v j b Q n 1 P y y 9 Q A A A A s k x v V R B Z P a 9 J D P A + c B C C k b b t V f w H t 6 R W Q O v R z D J w W F R 5 z V O O a 5 M X y 5 7 1 + H N c n P r s / R D + y x w I 2 6 m C e Q U N 5 W f 7 G Q H P f Z u O D Y I v m U 6 p g F c C M o g U A A A A y 9 0 C s L 3 s q Z 4 n d 5 X W 4 b + h 3 c J x U f 8 = < / D a t a M a s h u p > 
</file>

<file path=customXml/itemProps1.xml><?xml version="1.0" encoding="utf-8"?>
<ds:datastoreItem xmlns:ds="http://schemas.openxmlformats.org/officeDocument/2006/customXml" ds:itemID="{CD2D246F-96FD-4A38-BA97-E1793550E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aa60cf-c8c4-41de-a008-3f187ee3c761"/>
    <ds:schemaRef ds:uri="d5e5d79a-2940-4cf0-b240-f0bdd3bb87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83F84B-A7CD-490C-81E5-F2B8F568E7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E5A836-C1FA-4BBF-87BE-9918593B117F}">
  <ds:schemaRefs>
    <ds:schemaRef ds:uri="http://purl.org/dc/dcmitype/"/>
    <ds:schemaRef ds:uri="http://purl.org/dc/elements/1.1/"/>
    <ds:schemaRef ds:uri="http://schemas.openxmlformats.org/package/2006/metadata/core-properties"/>
    <ds:schemaRef ds:uri="38aa60cf-c8c4-41de-a008-3f187ee3c761"/>
    <ds:schemaRef ds:uri="http://schemas.microsoft.com/office/2006/documentManagement/types"/>
    <ds:schemaRef ds:uri="http://schemas.microsoft.com/office/infopath/2007/PartnerControls"/>
    <ds:schemaRef ds:uri="http://purl.org/dc/terms/"/>
    <ds:schemaRef ds:uri="d5e5d79a-2940-4cf0-b240-f0bdd3bb87fb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06CE619-A06E-4D83-83EB-212425C57F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4</vt:i4>
      </vt:variant>
    </vt:vector>
  </HeadingPairs>
  <TitlesOfParts>
    <vt:vector size="7" baseType="lpstr">
      <vt:lpstr>Move!-tulokset</vt:lpstr>
      <vt:lpstr>Oppilaiden diagrammit</vt:lpstr>
      <vt:lpstr>Lajidiagrammit</vt:lpstr>
      <vt:lpstr>Pisteet1_2</vt:lpstr>
      <vt:lpstr>Pistekentät</vt:lpstr>
      <vt:lpstr>'Oppilaiden diagrammit'!SarjaFHJLN</vt:lpstr>
      <vt:lpstr>'Oppilaiden diagrammit'!SarjaOR</vt:lpstr>
    </vt:vector>
  </TitlesOfParts>
  <Company>Turun kaupunki (Opetus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 Toivio</dc:creator>
  <cp:lastModifiedBy>Antti Huttunen</cp:lastModifiedBy>
  <cp:lastPrinted>2021-01-13T06:35:14Z</cp:lastPrinted>
  <dcterms:created xsi:type="dcterms:W3CDTF">2020-12-08T13:23:23Z</dcterms:created>
  <dcterms:modified xsi:type="dcterms:W3CDTF">2023-10-30T10:18:01Z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0x010100885BE97C2D27844F9A70DE7ED9B0A8D5</vt:lpwstr>
  </property>
</Properties>
</file>